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Registro" sheetId="2" state="visible" r:id="rId4"/>
    <sheet name="Indicadores" sheetId="3" state="visible" r:id="rId5"/>
    <sheet name="Listas" sheetId="4" state="hidden" r:id="rId6"/>
  </sheets>
  <definedNames>
    <definedName function="false" hidden="false" localSheetId="1" name="_xlnm.Print_Titles" vbProcedure="false">Registro!$5:$5</definedName>
    <definedName function="false" hidden="true" localSheetId="1" name="_xlnm._FilterDatabase" vbProcedure="false">Registro!$A$5:$AD$305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<sst xmlns="http://schemas.openxmlformats.org/spreadsheetml/2006/main" count="182" uniqueCount="142">
  <si>
    <t xml:space="preserve">REGISTRO DE MANTENIMIENTO CORRECTIVO — INSTRUCTIVO</t>
  </si>
  <si>
    <t xml:space="preserve">Formato GHC-RMC-01 para superficies de aire alternante suministradas por Grand Healthcare Colombia</t>
  </si>
  <si>
    <t xml:space="preserve">GHC-RMC-01 · Versión 01 · Octubre de 2026 · Grand Healthcare Colombia S.A.S. · NIT 901.044.954-9 · PBX (601) 285 1383 · WhatsApp 311 885 8888 · info@grandhealthcare.com.co</t>
  </si>
  <si>
    <t xml:space="preserve">Para qué sirve</t>
  </si>
  <si>
    <t xml:space="preserve">Lleva el historial de fallas y reparaciones de cada equipo y calcula los indicadores del programa de mantenimiento. Complementa la orden de servicio impresa (PDF GHC-RMC-01), que es la evidencia firmada de cada evento.</t>
  </si>
  <si>
    <t xml:space="preserve">Hoja «Registro»</t>
  </si>
  <si>
    <t xml:space="preserve">Una fila por evento correctivo. Escriba la institución y la sede en la fila 4. La columna N.º y las horas fuera de servicio se calculan solas (celdas verdes): no las edite. Hay 300 filas listas.</t>
  </si>
  <si>
    <t xml:space="preserve">Listas desplegables</t>
  </si>
  <si>
    <t xml:space="preserve">Modelo, prioridad, componente, causa, garantía, pruebas, estado final y tecnovigilancia solo aceptan valores de la lista, para que los indicadores cuenten bien.</t>
  </si>
  <si>
    <t xml:space="preserve">Fechas y horas</t>
  </si>
  <si>
    <t xml:space="preserve">Fechas como dd/mm/aaaa y horas como hh:mm (24 h). Si la fecha de reintegro es anterior a la del reporte, la celda se marca en rojo.</t>
  </si>
  <si>
    <t xml:space="preserve">Prioridad</t>
  </si>
  <si>
    <t xml:space="preserve">Alta: el equipo no garantiza el soporte del paciente o hay riesgo eléctrico; se retira de inmediato. Media: funciona con limitación. Baja: detalle que no afecta la terapia.</t>
  </si>
  <si>
    <t xml:space="preserve">Estado final</t>
  </si>
  <si>
    <t xml:space="preserve">Operativo · En reparación · En garantía con GHC · Fuera de servicio · Dado de baja. La celda cambia de color según el estado.</t>
  </si>
  <si>
    <t xml:space="preserve">Tecnovigilancia</t>
  </si>
  <si>
    <t xml:space="preserve">«Sí» cuando la falla causó o pudo causar daño al paciente o al operador; se reporta por el programa institucional conforme a la Resolución 4816 de 2008 y se informa a Grand Healthcare Colombia. Anote el número de reporte.</t>
  </si>
  <si>
    <t xml:space="preserve">Costos</t>
  </si>
  <si>
    <t xml:space="preserve">Escriba solo el número, sin puntos ni signo de pesos (ejemplo: 185000).</t>
  </si>
  <si>
    <t xml:space="preserve">Filtros</t>
  </si>
  <si>
    <t xml:space="preserve">Los encabezados tienen autofiltro: puede filtrar por modelo, código de activo, prioridad, estado o fechas.</t>
  </si>
  <si>
    <t xml:space="preserve">Hoja «Indicadores»</t>
  </si>
  <si>
    <t xml:space="preserve">Se actualiza sola. Para ver los eventos por mes de otro año, cambie el año en la celda amarilla.</t>
  </si>
  <si>
    <t xml:space="preserve">Garantía</t>
  </si>
  <si>
    <t xml:space="preserve">Compresores: 1 año. Colchón Tauro: 1 año; colchón Virgo: 3 meses; Aries: según su certificado. La garantía se pierde si el compresor se abre fuera del canal del distribuidor o si el daño proviene de productos de limpieza no permitidos (hipoclorito, amoníaco, alcohol, fenólicos).</t>
  </si>
  <si>
    <t xml:space="preserve">Normas de referencia</t>
  </si>
  <si>
    <t xml:space="preserve">Decreto 4725 de 2005 (dispositivos médicos) · Resolución 4816 de 2008 (Programa Nacional de Tecnovigilancia) · Resolución 3100 de 2019 y Resolución 1732 de 2026, que la sustituye con doce meses de transición (habilitación: mantenimiento de la tecnología biomédica con soporte documental).</t>
  </si>
  <si>
    <t xml:space="preserve">Documentos del equipo</t>
  </si>
  <si>
    <t xml:space="preserve">Plan preventivo GHC-PMP · protocolo y acta de instalación GHC-AIN (incluye guía de solución de problemas) · verificación de presión GHC-FVP · lista de chequeo diaria y de limpieza GHC-LCD. Todos en grandhealthcare.co/soporte.</t>
  </si>
  <si>
    <t xml:space="preserve">Soporte y repuestos</t>
  </si>
  <si>
    <t xml:space="preserve">Grand Healthcare Colombia S.A.S. · PBX (601) 285 1383 · WhatsApp 311 885 8888 · info@grandhealthcare.com.co. Indique modelo, seriales y la falla.</t>
  </si>
  <si>
    <t xml:space="preserve">REGISTRO DE MANTENIMIENTO CORRECTIVO</t>
  </si>
  <si>
    <t xml:space="preserve">Superficies de aire alternante Tauro · Virgo II · Virgo Auto · Aries</t>
  </si>
  <si>
    <t xml:space="preserve">Institución:</t>
  </si>
  <si>
    <t xml:space="preserve">Sede / servicio:</t>
  </si>
  <si>
    <t xml:space="preserve">N.º</t>
  </si>
  <si>
    <t xml:space="preserve">N.º de orden</t>
  </si>
  <si>
    <t xml:space="preserve">Fecha reporte</t>
  </si>
  <si>
    <t xml:space="preserve">Hora reporte</t>
  </si>
  <si>
    <t xml:space="preserve">Modelo</t>
  </si>
  <si>
    <t xml:space="preserve">Código de activo</t>
  </si>
  <si>
    <t xml:space="preserve">Serial compresor</t>
  </si>
  <si>
    <t xml:space="preserve">Serial colchón</t>
  </si>
  <si>
    <t xml:space="preserve">Servicio / cama</t>
  </si>
  <si>
    <t xml:space="preserve">Reportado por</t>
  </si>
  <si>
    <t xml:space="preserve">Descripción de la falla</t>
  </si>
  <si>
    <t xml:space="preserve">Componente</t>
  </si>
  <si>
    <t xml:space="preserve">Causa</t>
  </si>
  <si>
    <t xml:space="preserve">Fecha atención</t>
  </si>
  <si>
    <t xml:space="preserve">Técnico responsable</t>
  </si>
  <si>
    <t xml:space="preserve">Diagnóstico</t>
  </si>
  <si>
    <t xml:space="preserve">Acción correctiva</t>
  </si>
  <si>
    <t xml:space="preserve">Repuestos (n.º de pieza y cantidad)</t>
  </si>
  <si>
    <t xml:space="preserve">Costo repuestos ($)</t>
  </si>
  <si>
    <t xml:space="preserve">Costo mano de obra ($)</t>
  </si>
  <si>
    <t xml:space="preserve">¿En garantía?</t>
  </si>
  <si>
    <t xml:space="preserve">¿Pruebas post-reparación OK?</t>
  </si>
  <si>
    <t xml:space="preserve">Fecha reintegro</t>
  </si>
  <si>
    <t xml:space="preserve">Hora reintegro</t>
  </si>
  <si>
    <t xml:space="preserve">Horas fuera de servicio</t>
  </si>
  <si>
    <t xml:space="preserve">Reporte a tecnovigilancia</t>
  </si>
  <si>
    <t xml:space="preserve">N.º reporte TV</t>
  </si>
  <si>
    <t xml:space="preserve">Observaciones</t>
  </si>
  <si>
    <t xml:space="preserve">INDICADORES DE MANTENIMIENTO CORRECTIVO</t>
  </si>
  <si>
    <t xml:space="preserve">Se calculan solos a partir de la hoja Registro. No requieren edición.</t>
  </si>
  <si>
    <t xml:space="preserve">RESUMEN GENERAL</t>
  </si>
  <si>
    <t xml:space="preserve">Valor</t>
  </si>
  <si>
    <t xml:space="preserve">Total de eventos registrados</t>
  </si>
  <si>
    <t xml:space="preserve">Eventos de prioridad Alta</t>
  </si>
  <si>
    <t xml:space="preserve">Eventos de prioridad Media</t>
  </si>
  <si>
    <t xml:space="preserve">Eventos de prioridad Baja</t>
  </si>
  <si>
    <t xml:space="preserve">Eventos cerrados (equipo operativo)</t>
  </si>
  <si>
    <t xml:space="preserve">Eventos abiertos (en reparación o en garantía)</t>
  </si>
  <si>
    <t xml:space="preserve">Equipos fuera de servicio</t>
  </si>
  <si>
    <t xml:space="preserve">Equipos dados de baja</t>
  </si>
  <si>
    <t xml:space="preserve">Horas totales fuera de servicio</t>
  </si>
  <si>
    <t xml:space="preserve">Tiempo medio de reparación — MTTR (horas)</t>
  </si>
  <si>
    <t xml:space="preserve">Eventos atendidos en garantía</t>
  </si>
  <si>
    <t xml:space="preserve">Eventos reportados a tecnovigilancia</t>
  </si>
  <si>
    <t xml:space="preserve">Eventos con pruebas post-reparación no conformes</t>
  </si>
  <si>
    <t xml:space="preserve">Costo total en repuestos ($)</t>
  </si>
  <si>
    <t xml:space="preserve">Costo total en mano de obra ($)</t>
  </si>
  <si>
    <t xml:space="preserve">Costo total correctivo ($)</t>
  </si>
  <si>
    <t xml:space="preserve">POR MODELO</t>
  </si>
  <si>
    <t xml:space="preserve">Eventos</t>
  </si>
  <si>
    <t xml:space="preserve">Horas F.S.</t>
  </si>
  <si>
    <t xml:space="preserve">Costo</t>
  </si>
  <si>
    <t xml:space="preserve">Tauro</t>
  </si>
  <si>
    <t xml:space="preserve">Virgo II</t>
  </si>
  <si>
    <t xml:space="preserve">Virgo Auto</t>
  </si>
  <si>
    <t xml:space="preserve">Aries 2500</t>
  </si>
  <si>
    <t xml:space="preserve">Aries 5000</t>
  </si>
  <si>
    <t xml:space="preserve">Otro</t>
  </si>
  <si>
    <t xml:space="preserve">POR COMPONENTE</t>
  </si>
  <si>
    <t xml:space="preserve">% del total</t>
  </si>
  <si>
    <t xml:space="preserve">Bomba / cauchos</t>
  </si>
  <si>
    <t xml:space="preserve">Filtro de aire</t>
  </si>
  <si>
    <t xml:space="preserve">Alternancia (motor, intercambiadores)</t>
  </si>
  <si>
    <t xml:space="preserve">Presostato / alarma</t>
  </si>
  <si>
    <t xml:space="preserve">Tarjeta electrónica / panel</t>
  </si>
  <si>
    <t xml:space="preserve">Eléctrico (cable, fusible, interruptor)</t>
  </si>
  <si>
    <t xml:space="preserve">Celda</t>
  </si>
  <si>
    <t xml:space="preserve">Funda / cubierta</t>
  </si>
  <si>
    <t xml:space="preserve">Base del colchón</t>
  </si>
  <si>
    <t xml:space="preserve">Mangueras / conector</t>
  </si>
  <si>
    <t xml:space="preserve">Válvula CPR</t>
  </si>
  <si>
    <t xml:space="preserve">POR CAUSA</t>
  </si>
  <si>
    <t xml:space="preserve">Desgaste normal</t>
  </si>
  <si>
    <t xml:space="preserve">Uso inadecuado</t>
  </si>
  <si>
    <t xml:space="preserve">Producto de limpieza no permitido</t>
  </si>
  <si>
    <t xml:space="preserve">Falla eléctrica externa</t>
  </si>
  <si>
    <t xml:space="preserve">Falla de fábrica</t>
  </si>
  <si>
    <t xml:space="preserve">Por determinar</t>
  </si>
  <si>
    <t xml:space="preserve">EVENTOS POR MES — año:</t>
  </si>
  <si>
    <t xml:space="preserve">MES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</si>
  <si>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</si>
  <si>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</si>
  <si>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</si>
  <si>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</si>
  <si>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</si>
  <si>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</si>
  <si>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</si>
  <si>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</si>
  <si>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</si>
  <si>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</si>
  <si>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</si>
  <si>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</si>
  <si>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MTTR: promedio de horas entre el reporte de la falla y el reintegro del equipo operativo, de los eventos con ambas fechas registradas. Celdas en blanco o con texto no se suman.</t>
  </si>
  <si>
    <t xml:space="preserve">Estado</t>
  </si>
  <si>
    <t xml:space="preserve">SiNo</t>
  </si>
  <si>
    <t xml:space="preserve">TV</t>
  </si>
  <si>
    <t xml:space="preserve">Alta</t>
  </si>
  <si>
    <t xml:space="preserve">Operativo</t>
  </si>
  <si>
    <t xml:space="preserve">Sí</t>
  </si>
  <si>
    <t xml:space="preserve">Media</t>
  </si>
  <si>
    <t xml:space="preserve">En reparación</t>
  </si>
  <si>
    <t xml:space="preserve">No</t>
  </si>
  <si>
    <t xml:space="preserve">Baja</t>
  </si>
  <si>
    <t xml:space="preserve">En garantía con GHC</t>
  </si>
  <si>
    <t xml:space="preserve">No aplica</t>
  </si>
  <si>
    <t xml:space="preserve">Fuera de servicio</t>
  </si>
  <si>
    <t xml:space="preserve">Dado de baja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</si>
</sst>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hh:mm"/>
    <numFmt numFmtId="167" formatCode="\$#,##0"/>
    <numFmt numFmtId="168" formatCode="0.0"/>
    <numFmt numFmtId="169" formatCode="0"/>
    <numFmt numFmtId="170" formatCode="#,##0.0"/>
    <numFmt numFmtId="171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4523A"/>
      <name val="Arial"/>
      <family val="0"/>
      <charset val="1"/>
    </font>
    <font>
      <i val="true"/>
      <sz val="9"/>
      <color rgb="FF1D6B47"/>
      <name val="Arial"/>
      <family val="0"/>
      <charset val="1"/>
    </font>
    <font>
      <sz val="8"/>
      <color rgb="FF5A6570"/>
      <name val="Arial"/>
      <family val="0"/>
      <charset val="1"/>
    </font>
    <font>
      <b val="true"/>
      <sz val="10"/>
      <color rgb="FF14523A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14523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8"/>
      <color rgb="FF5A657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AF3EE"/>
        <bgColor rgb="FFFFF8DC"/>
      </patternFill>
    </fill>
    <fill>
      <patternFill patternType="solid">
        <fgColor rgb="FFFFF8DC"/>
        <bgColor rgb="FFFFFFFF"/>
      </patternFill>
    </fill>
    <fill>
      <patternFill patternType="solid">
        <fgColor rgb="FF1D6B47"/>
        <bgColor rgb="FF14523A"/>
      </patternFill>
    </fill>
    <fill>
      <patternFill patternType="solid">
        <fgColor rgb="FF14523A"/>
        <bgColor rgb="FF1D6B4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DDAD2"/>
      </left>
      <right style="thin">
        <color rgb="FFCDDAD2"/>
      </right>
      <top style="thin">
        <color rgb="FFCDDAD2"/>
      </top>
      <bottom style="thin">
        <color rgb="FFCDDAD2"/>
      </bottom>
      <diagonal/>
    </border>
    <border diagonalUp="false" diagonalDown="false">
      <left style="thin">
        <color rgb="FFCDDAD2"/>
      </left>
      <right/>
      <top style="thin">
        <color rgb="FFCDDAD2"/>
      </top>
      <bottom style="thin">
        <color rgb="FFCDDA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1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D6B47"/>
          <bgColor rgb="FF000000"/>
        </patternFill>
      </fill>
    </dxf>
    <dxf>
      <fill>
        <patternFill patternType="solid">
          <fgColor rgb="FFEAF3EE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4523A"/>
          <bgColor rgb="FF000000"/>
        </patternFill>
      </fill>
    </dxf>
    <dxf>
      <fill>
        <patternFill>
          <bgColor rgb="FFC6E7D2"/>
        </patternFill>
      </fill>
    </dxf>
    <dxf>
      <fill>
        <patternFill>
          <bgColor rgb="FFFFE8A3"/>
        </patternFill>
      </fill>
    </dxf>
    <dxf>
      <fill>
        <patternFill>
          <bgColor rgb="FFCFE2F3"/>
        </patternFill>
      </fill>
    </dxf>
    <dxf>
      <fill>
        <patternFill>
          <bgColor rgb="FFF4C7B8"/>
        </patternFill>
      </fill>
    </dxf>
    <dxf>
      <fill>
        <patternFill>
          <bgColor rgb="FFD0D0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B47"/>
      <rgbColor rgb="FFCDDAD2"/>
      <rgbColor rgb="FF808080"/>
      <rgbColor rgb="FF9999FF"/>
      <rgbColor rgb="FF993366"/>
      <rgbColor rgb="FFFFF8DC"/>
      <rgbColor rgb="FFEAF3EE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2F3"/>
      <rgbColor rgb="FFC6E7D2"/>
      <rgbColor rgb="FFFFE8A3"/>
      <rgbColor rgb="FF99CCFF"/>
      <rgbColor rgb="FFFF99CC"/>
      <rgbColor rgb="FFCC99FF"/>
      <rgbColor rgb="FFF4C7B8"/>
      <rgbColor rgb="FF3366FF"/>
      <rgbColor rgb="FF33CCCC"/>
      <rgbColor rgb="FF99CC00"/>
      <rgbColor rgb="FFFFCC00"/>
      <rgbColor rgb="FFFF9900"/>
      <rgbColor rgb="FFFF6600"/>
      <rgbColor rgb="FF5A657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52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1676160</xdr:colOff>
      <xdr:row>0</xdr:row>
      <xdr:rowOff>304560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7616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618840</xdr:colOff>
      <xdr:row>0</xdr:row>
      <xdr:rowOff>304560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67616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1676160</xdr:colOff>
      <xdr:row>0</xdr:row>
      <xdr:rowOff>304560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67616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0"/>
  </cols>
  <sheetData>
    <row r="1" customFormat="false" ht="36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A3" s="3" t="s">
        <v>2</v>
      </c>
    </row>
    <row r="5" customFormat="false" ht="48.75" hidden="false" customHeight="true" outlineLevel="0" collapsed="false">
      <c r="A5" s="4" t="s">
        <v>3</v>
      </c>
      <c r="B5" s="5" t="s">
        <v>4</v>
      </c>
    </row>
    <row r="6" customFormat="false" ht="48.75" hidden="false" customHeight="true" outlineLevel="0" collapsed="false">
      <c r="A6" s="4" t="s">
        <v>5</v>
      </c>
      <c r="B6" s="5" t="s">
        <v>6</v>
      </c>
    </row>
    <row r="7" customFormat="false" ht="33.75" hidden="false" customHeight="true" outlineLevel="0" collapsed="false">
      <c r="A7" s="4" t="s">
        <v>7</v>
      </c>
      <c r="B7" s="5" t="s">
        <v>8</v>
      </c>
    </row>
    <row r="8" customFormat="false" ht="33.75" hidden="false" customHeight="true" outlineLevel="0" collapsed="false">
      <c r="A8" s="4" t="s">
        <v>9</v>
      </c>
      <c r="B8" s="5" t="s">
        <v>10</v>
      </c>
    </row>
    <row r="9" customFormat="false" ht="33.75" hidden="false" customHeight="true" outlineLevel="0" collapsed="false">
      <c r="A9" s="4" t="s">
        <v>11</v>
      </c>
      <c r="B9" s="5" t="s">
        <v>12</v>
      </c>
    </row>
    <row r="10" customFormat="false" ht="33.75" hidden="false" customHeight="true" outlineLevel="0" collapsed="false">
      <c r="A10" s="4" t="s">
        <v>13</v>
      </c>
      <c r="B10" s="5" t="s">
        <v>14</v>
      </c>
    </row>
    <row r="11" customFormat="false" ht="48.75" hidden="false" customHeight="true" outlineLevel="0" collapsed="false">
      <c r="A11" s="4" t="s">
        <v>15</v>
      </c>
      <c r="B11" s="5" t="s">
        <v>16</v>
      </c>
    </row>
    <row r="12" customFormat="false" ht="18.75" hidden="false" customHeight="true" outlineLevel="0" collapsed="false">
      <c r="A12" s="4" t="s">
        <v>17</v>
      </c>
      <c r="B12" s="5" t="s">
        <v>18</v>
      </c>
    </row>
    <row r="13" customFormat="false" ht="33.75" hidden="false" customHeight="true" outlineLevel="0" collapsed="false">
      <c r="A13" s="4" t="s">
        <v>19</v>
      </c>
      <c r="B13" s="5" t="s">
        <v>20</v>
      </c>
    </row>
    <row r="14" customFormat="false" ht="33.75" hidden="false" customHeight="true" outlineLevel="0" collapsed="false">
      <c r="A14" s="4" t="s">
        <v>21</v>
      </c>
      <c r="B14" s="5" t="s">
        <v>22</v>
      </c>
    </row>
    <row r="15" customFormat="false" ht="48.75" hidden="false" customHeight="true" outlineLevel="0" collapsed="false">
      <c r="A15" s="4" t="s">
        <v>23</v>
      </c>
      <c r="B15" s="5" t="s">
        <v>24</v>
      </c>
    </row>
    <row r="16" customFormat="false" ht="63.75" hidden="false" customHeight="true" outlineLevel="0" collapsed="false">
      <c r="A16" s="4" t="s">
        <v>25</v>
      </c>
      <c r="B16" s="5" t="s">
        <v>26</v>
      </c>
    </row>
    <row r="17" customFormat="false" ht="48.75" hidden="false" customHeight="true" outlineLevel="0" collapsed="false">
      <c r="A17" s="4" t="s">
        <v>27</v>
      </c>
      <c r="B17" s="5" t="s">
        <v>28</v>
      </c>
    </row>
    <row r="18" customFormat="false" ht="33.75" hidden="false" customHeight="true" outlineLevel="0" collapsed="false">
      <c r="A18" s="4" t="s">
        <v>29</v>
      </c>
      <c r="B18" s="5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6" min="5" style="0" width="12"/>
    <col collapsed="false" customWidth="true" hidden="false" outlineLevel="0" max="9" min="7" style="0" width="14"/>
    <col collapsed="false" customWidth="true" hidden="false" outlineLevel="0" max="10" min="10" style="0" width="16"/>
    <col collapsed="false" customWidth="true" hidden="false" outlineLevel="0" max="11" min="11" style="0" width="32"/>
    <col collapsed="false" customWidth="true" hidden="false" outlineLevel="0" max="12" min="12" style="0" width="9"/>
    <col collapsed="false" customWidth="true" hidden="false" outlineLevel="0" max="13" min="13" style="0" width="22"/>
    <col collapsed="false" customWidth="true" hidden="false" outlineLevel="0" max="14" min="14" style="0" width="20"/>
    <col collapsed="false" customWidth="true" hidden="false" outlineLevel="0" max="15" min="15" style="0" width="11"/>
    <col collapsed="false" customWidth="true" hidden="false" outlineLevel="0" max="16" min="16" style="0" width="16"/>
    <col collapsed="false" customWidth="true" hidden="false" outlineLevel="0" max="18" min="17" style="0" width="28"/>
    <col collapsed="false" customWidth="true" hidden="false" outlineLevel="0" max="19" min="19" style="0" width="22"/>
    <col collapsed="false" customWidth="true" hidden="false" outlineLevel="0" max="21" min="20" style="0" width="12"/>
    <col collapsed="false" customWidth="true" hidden="false" outlineLevel="0" max="22" min="22" style="0" width="9"/>
    <col collapsed="false" customWidth="true" hidden="false" outlineLevel="0" max="24" min="23" style="0" width="11"/>
    <col collapsed="false" customWidth="true" hidden="false" outlineLevel="0" max="25" min="25" style="0" width="8"/>
    <col collapsed="false" customWidth="true" hidden="false" outlineLevel="0" max="26" min="26" style="0" width="10"/>
    <col collapsed="false" customWidth="true" hidden="false" outlineLevel="0" max="27" min="27" style="0" width="15"/>
    <col collapsed="false" customWidth="true" hidden="false" outlineLevel="0" max="29" min="28" style="0" width="11"/>
    <col collapsed="false" customWidth="true" hidden="false" outlineLevel="0" max="30" min="30" style="0" width="28"/>
  </cols>
  <sheetData>
    <row r="1" customFormat="false" ht="36" hidden="false" customHeight="true" outlineLevel="0" collapsed="false">
      <c r="E1" s="1" t="s">
        <v>31</v>
      </c>
    </row>
    <row r="2" customFormat="false" ht="15" hidden="false" customHeight="false" outlineLevel="0" collapsed="false">
      <c r="E2" s="2" t="s">
        <v>32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6" t="s">
        <v>33</v>
      </c>
      <c r="B4" s="7"/>
      <c r="C4" s="7"/>
      <c r="D4" s="7"/>
      <c r="E4" s="7"/>
      <c r="F4" s="6" t="s">
        <v>34</v>
      </c>
      <c r="G4" s="7"/>
      <c r="H4" s="7"/>
      <c r="I4" s="7"/>
    </row>
    <row r="5" customFormat="false" ht="42" hidden="false" customHeight="true" outlineLevel="0" collapsed="false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11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50</v>
      </c>
      <c r="R5" s="8" t="s">
        <v>51</v>
      </c>
      <c r="S5" s="8" t="s">
        <v>52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9" t="s">
        <v>59</v>
      </c>
      <c r="AA5" s="8" t="s">
        <v>13</v>
      </c>
      <c r="AB5" s="8" t="s">
        <v>60</v>
      </c>
      <c r="AC5" s="8" t="s">
        <v>61</v>
      </c>
      <c r="AD5" s="8" t="s">
        <v>62</v>
      </c>
    </row>
    <row r="6" customFormat="false" ht="15" hidden="false" customHeight="false" outlineLevel="0" collapsed="false">
      <c r="A6" s="10" t="str">
        <f aca="false">IF(AND(C6="",K6=""),"",ROW()-5)</f>
        <v/>
      </c>
      <c r="B6" s="11"/>
      <c r="C6" s="12"/>
      <c r="D6" s="13"/>
      <c r="E6" s="14"/>
      <c r="F6" s="11"/>
      <c r="G6" s="11"/>
      <c r="H6" s="11"/>
      <c r="I6" s="11"/>
      <c r="J6" s="11"/>
      <c r="K6" s="11"/>
      <c r="L6" s="15"/>
      <c r="M6" s="14"/>
      <c r="N6" s="14"/>
      <c r="O6" s="12"/>
      <c r="P6" s="11"/>
      <c r="Q6" s="11"/>
      <c r="R6" s="11"/>
      <c r="S6" s="11"/>
      <c r="T6" s="16"/>
      <c r="U6" s="16"/>
      <c r="V6" s="15"/>
      <c r="W6" s="15"/>
      <c r="X6" s="12"/>
      <c r="Y6" s="13"/>
      <c r="Z6" s="17" t="str">
        <f aca="false">IF(OR(C6="",X6=""),"",ROUND(((X6+Y6)-(C6+D6))*24,1))</f>
        <v/>
      </c>
      <c r="AA6" s="14"/>
      <c r="AB6" s="15"/>
      <c r="AC6" s="11"/>
      <c r="AD6" s="11"/>
    </row>
    <row r="7" customFormat="false" ht="15" hidden="false" customHeight="false" outlineLevel="0" collapsed="false">
      <c r="A7" s="10" t="str">
        <f aca="false">IF(AND(C7="",K7=""),"",ROW()-5)</f>
        <v/>
      </c>
      <c r="B7" s="11"/>
      <c r="C7" s="12"/>
      <c r="D7" s="13"/>
      <c r="E7" s="14"/>
      <c r="F7" s="11"/>
      <c r="G7" s="11"/>
      <c r="H7" s="11"/>
      <c r="I7" s="11"/>
      <c r="J7" s="11"/>
      <c r="K7" s="11"/>
      <c r="L7" s="15"/>
      <c r="M7" s="14"/>
      <c r="N7" s="14"/>
      <c r="O7" s="12"/>
      <c r="P7" s="11"/>
      <c r="Q7" s="11"/>
      <c r="R7" s="11"/>
      <c r="S7" s="11"/>
      <c r="T7" s="16"/>
      <c r="U7" s="16"/>
      <c r="V7" s="15"/>
      <c r="W7" s="15"/>
      <c r="X7" s="12"/>
      <c r="Y7" s="13"/>
      <c r="Z7" s="17" t="str">
        <f aca="false">IF(OR(C7="",X7=""),"",ROUND(((X7+Y7)-(C7+D7))*24,1))</f>
        <v/>
      </c>
      <c r="AA7" s="14"/>
      <c r="AB7" s="15"/>
      <c r="AC7" s="11"/>
      <c r="AD7" s="11"/>
    </row>
    <row r="8" customFormat="false" ht="15" hidden="false" customHeight="false" outlineLevel="0" collapsed="false">
      <c r="A8" s="10" t="str">
        <f aca="false">IF(AND(C8="",K8=""),"",ROW()-5)</f>
        <v/>
      </c>
      <c r="B8" s="11"/>
      <c r="C8" s="12"/>
      <c r="D8" s="13"/>
      <c r="E8" s="14"/>
      <c r="F8" s="11"/>
      <c r="G8" s="11"/>
      <c r="H8" s="11"/>
      <c r="I8" s="11"/>
      <c r="J8" s="11"/>
      <c r="K8" s="11"/>
      <c r="L8" s="15"/>
      <c r="M8" s="14"/>
      <c r="N8" s="14"/>
      <c r="O8" s="12"/>
      <c r="P8" s="11"/>
      <c r="Q8" s="11"/>
      <c r="R8" s="11"/>
      <c r="S8" s="11"/>
      <c r="T8" s="16"/>
      <c r="U8" s="16"/>
      <c r="V8" s="15"/>
      <c r="W8" s="15"/>
      <c r="X8" s="12"/>
      <c r="Y8" s="13"/>
      <c r="Z8" s="17" t="str">
        <f aca="false">IF(OR(C8="",X8=""),"",ROUND(((X8+Y8)-(C8+D8))*24,1))</f>
        <v/>
      </c>
      <c r="AA8" s="14"/>
      <c r="AB8" s="15"/>
      <c r="AC8" s="11"/>
      <c r="AD8" s="11"/>
    </row>
    <row r="9" customFormat="false" ht="15" hidden="false" customHeight="false" outlineLevel="0" collapsed="false">
      <c r="A9" s="10" t="str">
        <f aca="false">IF(AND(C9="",K9=""),"",ROW()-5)</f>
        <v/>
      </c>
      <c r="B9" s="11"/>
      <c r="C9" s="12"/>
      <c r="D9" s="13"/>
      <c r="E9" s="14"/>
      <c r="F9" s="11"/>
      <c r="G9" s="11"/>
      <c r="H9" s="11"/>
      <c r="I9" s="11"/>
      <c r="J9" s="11"/>
      <c r="K9" s="11"/>
      <c r="L9" s="15"/>
      <c r="M9" s="14"/>
      <c r="N9" s="14"/>
      <c r="O9" s="12"/>
      <c r="P9" s="11"/>
      <c r="Q9" s="11"/>
      <c r="R9" s="11"/>
      <c r="S9" s="11"/>
      <c r="T9" s="16"/>
      <c r="U9" s="16"/>
      <c r="V9" s="15"/>
      <c r="W9" s="15"/>
      <c r="X9" s="12"/>
      <c r="Y9" s="13"/>
      <c r="Z9" s="17" t="str">
        <f aca="false">IF(OR(C9="",X9=""),"",ROUND(((X9+Y9)-(C9+D9))*24,1))</f>
        <v/>
      </c>
      <c r="AA9" s="14"/>
      <c r="AB9" s="15"/>
      <c r="AC9" s="11"/>
      <c r="AD9" s="11"/>
    </row>
    <row r="10" customFormat="false" ht="15" hidden="false" customHeight="false" outlineLevel="0" collapsed="false">
      <c r="A10" s="10" t="str">
        <f aca="false">IF(AND(C10="",K10=""),"",ROW()-5)</f>
        <v/>
      </c>
      <c r="B10" s="11"/>
      <c r="C10" s="12"/>
      <c r="D10" s="13"/>
      <c r="E10" s="14"/>
      <c r="F10" s="11"/>
      <c r="G10" s="11"/>
      <c r="H10" s="11"/>
      <c r="I10" s="11"/>
      <c r="J10" s="11"/>
      <c r="K10" s="11"/>
      <c r="L10" s="15"/>
      <c r="M10" s="14"/>
      <c r="N10" s="14"/>
      <c r="O10" s="12"/>
      <c r="P10" s="11"/>
      <c r="Q10" s="11"/>
      <c r="R10" s="11"/>
      <c r="S10" s="11"/>
      <c r="T10" s="16"/>
      <c r="U10" s="16"/>
      <c r="V10" s="15"/>
      <c r="W10" s="15"/>
      <c r="X10" s="12"/>
      <c r="Y10" s="13"/>
      <c r="Z10" s="17" t="str">
        <f aca="false">IF(OR(C10="",X10=""),"",ROUND(((X10+Y10)-(C10+D10))*24,1))</f>
        <v/>
      </c>
      <c r="AA10" s="14"/>
      <c r="AB10" s="15"/>
      <c r="AC10" s="11"/>
      <c r="AD10" s="11"/>
    </row>
    <row r="11" customFormat="false" ht="15" hidden="false" customHeight="false" outlineLevel="0" collapsed="false">
      <c r="A11" s="10" t="str">
        <f aca="false">IF(AND(C11="",K11=""),"",ROW()-5)</f>
        <v/>
      </c>
      <c r="B11" s="11"/>
      <c r="C11" s="12"/>
      <c r="D11" s="13"/>
      <c r="E11" s="14"/>
      <c r="F11" s="11"/>
      <c r="G11" s="11"/>
      <c r="H11" s="11"/>
      <c r="I11" s="11"/>
      <c r="J11" s="11"/>
      <c r="K11" s="11"/>
      <c r="L11" s="15"/>
      <c r="M11" s="14"/>
      <c r="N11" s="14"/>
      <c r="O11" s="12"/>
      <c r="P11" s="11"/>
      <c r="Q11" s="11"/>
      <c r="R11" s="11"/>
      <c r="S11" s="11"/>
      <c r="T11" s="16"/>
      <c r="U11" s="16"/>
      <c r="V11" s="15"/>
      <c r="W11" s="15"/>
      <c r="X11" s="12"/>
      <c r="Y11" s="13"/>
      <c r="Z11" s="17" t="str">
        <f aca="false">IF(OR(C11="",X11=""),"",ROUND(((X11+Y11)-(C11+D11))*24,1))</f>
        <v/>
      </c>
      <c r="AA11" s="14"/>
      <c r="AB11" s="15"/>
      <c r="AC11" s="11"/>
      <c r="AD11" s="11"/>
    </row>
    <row r="12" customFormat="false" ht="15" hidden="false" customHeight="false" outlineLevel="0" collapsed="false">
      <c r="A12" s="10" t="str">
        <f aca="false">IF(AND(C12="",K12=""),"",ROW()-5)</f>
        <v/>
      </c>
      <c r="B12" s="11"/>
      <c r="C12" s="12"/>
      <c r="D12" s="13"/>
      <c r="E12" s="14"/>
      <c r="F12" s="11"/>
      <c r="G12" s="11"/>
      <c r="H12" s="11"/>
      <c r="I12" s="11"/>
      <c r="J12" s="11"/>
      <c r="K12" s="11"/>
      <c r="L12" s="15"/>
      <c r="M12" s="14"/>
      <c r="N12" s="14"/>
      <c r="O12" s="12"/>
      <c r="P12" s="11"/>
      <c r="Q12" s="11"/>
      <c r="R12" s="11"/>
      <c r="S12" s="11"/>
      <c r="T12" s="16"/>
      <c r="U12" s="16"/>
      <c r="V12" s="15"/>
      <c r="W12" s="15"/>
      <c r="X12" s="12"/>
      <c r="Y12" s="13"/>
      <c r="Z12" s="17" t="str">
        <f aca="false">IF(OR(C12="",X12=""),"",ROUND(((X12+Y12)-(C12+D12))*24,1))</f>
        <v/>
      </c>
      <c r="AA12" s="14"/>
      <c r="AB12" s="15"/>
      <c r="AC12" s="11"/>
      <c r="AD12" s="11"/>
    </row>
    <row r="13" customFormat="false" ht="15" hidden="false" customHeight="false" outlineLevel="0" collapsed="false">
      <c r="A13" s="10" t="str">
        <f aca="false">IF(AND(C13="",K13=""),"",ROW()-5)</f>
        <v/>
      </c>
      <c r="B13" s="11"/>
      <c r="C13" s="12"/>
      <c r="D13" s="13"/>
      <c r="E13" s="14"/>
      <c r="F13" s="11"/>
      <c r="G13" s="11"/>
      <c r="H13" s="11"/>
      <c r="I13" s="11"/>
      <c r="J13" s="11"/>
      <c r="K13" s="11"/>
      <c r="L13" s="15"/>
      <c r="M13" s="14"/>
      <c r="N13" s="14"/>
      <c r="O13" s="12"/>
      <c r="P13" s="11"/>
      <c r="Q13" s="11"/>
      <c r="R13" s="11"/>
      <c r="S13" s="11"/>
      <c r="T13" s="16"/>
      <c r="U13" s="16"/>
      <c r="V13" s="15"/>
      <c r="W13" s="15"/>
      <c r="X13" s="12"/>
      <c r="Y13" s="13"/>
      <c r="Z13" s="17" t="str">
        <f aca="false">IF(OR(C13="",X13=""),"",ROUND(((X13+Y13)-(C13+D13))*24,1))</f>
        <v/>
      </c>
      <c r="AA13" s="14"/>
      <c r="AB13" s="15"/>
      <c r="AC13" s="11"/>
      <c r="AD13" s="11"/>
    </row>
    <row r="14" customFormat="false" ht="15" hidden="false" customHeight="false" outlineLevel="0" collapsed="false">
      <c r="A14" s="10" t="str">
        <f aca="false">IF(AND(C14="",K14=""),"",ROW()-5)</f>
        <v/>
      </c>
      <c r="B14" s="11"/>
      <c r="C14" s="12"/>
      <c r="D14" s="13"/>
      <c r="E14" s="14"/>
      <c r="F14" s="11"/>
      <c r="G14" s="11"/>
      <c r="H14" s="11"/>
      <c r="I14" s="11"/>
      <c r="J14" s="11"/>
      <c r="K14" s="11"/>
      <c r="L14" s="15"/>
      <c r="M14" s="14"/>
      <c r="N14" s="14"/>
      <c r="O14" s="12"/>
      <c r="P14" s="11"/>
      <c r="Q14" s="11"/>
      <c r="R14" s="11"/>
      <c r="S14" s="11"/>
      <c r="T14" s="16"/>
      <c r="U14" s="16"/>
      <c r="V14" s="15"/>
      <c r="W14" s="15"/>
      <c r="X14" s="12"/>
      <c r="Y14" s="13"/>
      <c r="Z14" s="17" t="str">
        <f aca="false">IF(OR(C14="",X14=""),"",ROUND(((X14+Y14)-(C14+D14))*24,1))</f>
        <v/>
      </c>
      <c r="AA14" s="14"/>
      <c r="AB14" s="15"/>
      <c r="AC14" s="11"/>
      <c r="AD14" s="11"/>
    </row>
    <row r="15" customFormat="false" ht="15" hidden="false" customHeight="false" outlineLevel="0" collapsed="false">
      <c r="A15" s="10" t="str">
        <f aca="false">IF(AND(C15="",K15=""),"",ROW()-5)</f>
        <v/>
      </c>
      <c r="B15" s="11"/>
      <c r="C15" s="12"/>
      <c r="D15" s="13"/>
      <c r="E15" s="14"/>
      <c r="F15" s="11"/>
      <c r="G15" s="11"/>
      <c r="H15" s="11"/>
      <c r="I15" s="11"/>
      <c r="J15" s="11"/>
      <c r="K15" s="11"/>
      <c r="L15" s="15"/>
      <c r="M15" s="14"/>
      <c r="N15" s="14"/>
      <c r="O15" s="12"/>
      <c r="P15" s="11"/>
      <c r="Q15" s="11"/>
      <c r="R15" s="11"/>
      <c r="S15" s="11"/>
      <c r="T15" s="16"/>
      <c r="U15" s="16"/>
      <c r="V15" s="15"/>
      <c r="W15" s="15"/>
      <c r="X15" s="12"/>
      <c r="Y15" s="13"/>
      <c r="Z15" s="17" t="str">
        <f aca="false">IF(OR(C15="",X15=""),"",ROUND(((X15+Y15)-(C15+D15))*24,1))</f>
        <v/>
      </c>
      <c r="AA15" s="14"/>
      <c r="AB15" s="15"/>
      <c r="AC15" s="11"/>
      <c r="AD15" s="11"/>
    </row>
    <row r="16" customFormat="false" ht="15" hidden="false" customHeight="false" outlineLevel="0" collapsed="false">
      <c r="A16" s="10" t="str">
        <f aca="false">IF(AND(C16="",K16=""),"",ROW()-5)</f>
        <v/>
      </c>
      <c r="B16" s="11"/>
      <c r="C16" s="12"/>
      <c r="D16" s="13"/>
      <c r="E16" s="14"/>
      <c r="F16" s="11"/>
      <c r="G16" s="11"/>
      <c r="H16" s="11"/>
      <c r="I16" s="11"/>
      <c r="J16" s="11"/>
      <c r="K16" s="11"/>
      <c r="L16" s="15"/>
      <c r="M16" s="14"/>
      <c r="N16" s="14"/>
      <c r="O16" s="12"/>
      <c r="P16" s="11"/>
      <c r="Q16" s="11"/>
      <c r="R16" s="11"/>
      <c r="S16" s="11"/>
      <c r="T16" s="16"/>
      <c r="U16" s="16"/>
      <c r="V16" s="15"/>
      <c r="W16" s="15"/>
      <c r="X16" s="12"/>
      <c r="Y16" s="13"/>
      <c r="Z16" s="17" t="str">
        <f aca="false">IF(OR(C16="",X16=""),"",ROUND(((X16+Y16)-(C16+D16))*24,1))</f>
        <v/>
      </c>
      <c r="AA16" s="14"/>
      <c r="AB16" s="15"/>
      <c r="AC16" s="11"/>
      <c r="AD16" s="11"/>
    </row>
    <row r="17" customFormat="false" ht="15" hidden="false" customHeight="false" outlineLevel="0" collapsed="false">
      <c r="A17" s="10" t="str">
        <f aca="false">IF(AND(C17="",K17=""),"",ROW()-5)</f>
        <v/>
      </c>
      <c r="B17" s="11"/>
      <c r="C17" s="12"/>
      <c r="D17" s="13"/>
      <c r="E17" s="14"/>
      <c r="F17" s="11"/>
      <c r="G17" s="11"/>
      <c r="H17" s="11"/>
      <c r="I17" s="11"/>
      <c r="J17" s="11"/>
      <c r="K17" s="11"/>
      <c r="L17" s="15"/>
      <c r="M17" s="14"/>
      <c r="N17" s="14"/>
      <c r="O17" s="12"/>
      <c r="P17" s="11"/>
      <c r="Q17" s="11"/>
      <c r="R17" s="11"/>
      <c r="S17" s="11"/>
      <c r="T17" s="16"/>
      <c r="U17" s="16"/>
      <c r="V17" s="15"/>
      <c r="W17" s="15"/>
      <c r="X17" s="12"/>
      <c r="Y17" s="13"/>
      <c r="Z17" s="17" t="str">
        <f aca="false">IF(OR(C17="",X17=""),"",ROUND(((X17+Y17)-(C17+D17))*24,1))</f>
        <v/>
      </c>
      <c r="AA17" s="14"/>
      <c r="AB17" s="15"/>
      <c r="AC17" s="11"/>
      <c r="AD17" s="11"/>
    </row>
    <row r="18" customFormat="false" ht="15" hidden="false" customHeight="false" outlineLevel="0" collapsed="false">
      <c r="A18" s="10" t="str">
        <f aca="false">IF(AND(C18="",K18=""),"",ROW()-5)</f>
        <v/>
      </c>
      <c r="B18" s="11"/>
      <c r="C18" s="12"/>
      <c r="D18" s="13"/>
      <c r="E18" s="14"/>
      <c r="F18" s="11"/>
      <c r="G18" s="11"/>
      <c r="H18" s="11"/>
      <c r="I18" s="11"/>
      <c r="J18" s="11"/>
      <c r="K18" s="11"/>
      <c r="L18" s="15"/>
      <c r="M18" s="14"/>
      <c r="N18" s="14"/>
      <c r="O18" s="12"/>
      <c r="P18" s="11"/>
      <c r="Q18" s="11"/>
      <c r="R18" s="11"/>
      <c r="S18" s="11"/>
      <c r="T18" s="16"/>
      <c r="U18" s="16"/>
      <c r="V18" s="15"/>
      <c r="W18" s="15"/>
      <c r="X18" s="12"/>
      <c r="Y18" s="13"/>
      <c r="Z18" s="17" t="str">
        <f aca="false">IF(OR(C18="",X18=""),"",ROUND(((X18+Y18)-(C18+D18))*24,1))</f>
        <v/>
      </c>
      <c r="AA18" s="14"/>
      <c r="AB18" s="15"/>
      <c r="AC18" s="11"/>
      <c r="AD18" s="11"/>
    </row>
    <row r="19" customFormat="false" ht="15" hidden="false" customHeight="false" outlineLevel="0" collapsed="false">
      <c r="A19" s="10" t="str">
        <f aca="false">IF(AND(C19="",K19=""),"",ROW()-5)</f>
        <v/>
      </c>
      <c r="B19" s="11"/>
      <c r="C19" s="12"/>
      <c r="D19" s="13"/>
      <c r="E19" s="14"/>
      <c r="F19" s="11"/>
      <c r="G19" s="11"/>
      <c r="H19" s="11"/>
      <c r="I19" s="11"/>
      <c r="J19" s="11"/>
      <c r="K19" s="11"/>
      <c r="L19" s="15"/>
      <c r="M19" s="14"/>
      <c r="N19" s="14"/>
      <c r="O19" s="12"/>
      <c r="P19" s="11"/>
      <c r="Q19" s="11"/>
      <c r="R19" s="11"/>
      <c r="S19" s="11"/>
      <c r="T19" s="16"/>
      <c r="U19" s="16"/>
      <c r="V19" s="15"/>
      <c r="W19" s="15"/>
      <c r="X19" s="12"/>
      <c r="Y19" s="13"/>
      <c r="Z19" s="17" t="str">
        <f aca="false">IF(OR(C19="",X19=""),"",ROUND(((X19+Y19)-(C19+D19))*24,1))</f>
        <v/>
      </c>
      <c r="AA19" s="14"/>
      <c r="AB19" s="15"/>
      <c r="AC19" s="11"/>
      <c r="AD19" s="11"/>
    </row>
    <row r="20" customFormat="false" ht="15" hidden="false" customHeight="false" outlineLevel="0" collapsed="false">
      <c r="A20" s="10" t="str">
        <f aca="false">IF(AND(C20="",K20=""),"",ROW()-5)</f>
        <v/>
      </c>
      <c r="B20" s="11"/>
      <c r="C20" s="12"/>
      <c r="D20" s="13"/>
      <c r="E20" s="14"/>
      <c r="F20" s="11"/>
      <c r="G20" s="11"/>
      <c r="H20" s="11"/>
      <c r="I20" s="11"/>
      <c r="J20" s="11"/>
      <c r="K20" s="11"/>
      <c r="L20" s="15"/>
      <c r="M20" s="14"/>
      <c r="N20" s="14"/>
      <c r="O20" s="12"/>
      <c r="P20" s="11"/>
      <c r="Q20" s="11"/>
      <c r="R20" s="11"/>
      <c r="S20" s="11"/>
      <c r="T20" s="16"/>
      <c r="U20" s="16"/>
      <c r="V20" s="15"/>
      <c r="W20" s="15"/>
      <c r="X20" s="12"/>
      <c r="Y20" s="13"/>
      <c r="Z20" s="17" t="str">
        <f aca="false">IF(OR(C20="",X20=""),"",ROUND(((X20+Y20)-(C20+D20))*24,1))</f>
        <v/>
      </c>
      <c r="AA20" s="14"/>
      <c r="AB20" s="15"/>
      <c r="AC20" s="11"/>
      <c r="AD20" s="11"/>
    </row>
    <row r="21" customFormat="false" ht="15" hidden="false" customHeight="false" outlineLevel="0" collapsed="false">
      <c r="A21" s="10" t="str">
        <f aca="false">IF(AND(C21="",K21=""),"",ROW()-5)</f>
        <v/>
      </c>
      <c r="B21" s="11"/>
      <c r="C21" s="12"/>
      <c r="D21" s="13"/>
      <c r="E21" s="14"/>
      <c r="F21" s="11"/>
      <c r="G21" s="11"/>
      <c r="H21" s="11"/>
      <c r="I21" s="11"/>
      <c r="J21" s="11"/>
      <c r="K21" s="11"/>
      <c r="L21" s="15"/>
      <c r="M21" s="14"/>
      <c r="N21" s="14"/>
      <c r="O21" s="12"/>
      <c r="P21" s="11"/>
      <c r="Q21" s="11"/>
      <c r="R21" s="11"/>
      <c r="S21" s="11"/>
      <c r="T21" s="16"/>
      <c r="U21" s="16"/>
      <c r="V21" s="15"/>
      <c r="W21" s="15"/>
      <c r="X21" s="12"/>
      <c r="Y21" s="13"/>
      <c r="Z21" s="17" t="str">
        <f aca="false">IF(OR(C21="",X21=""),"",ROUND(((X21+Y21)-(C21+D21))*24,1))</f>
        <v/>
      </c>
      <c r="AA21" s="14"/>
      <c r="AB21" s="15"/>
      <c r="AC21" s="11"/>
      <c r="AD21" s="11"/>
    </row>
    <row r="22" customFormat="false" ht="15" hidden="false" customHeight="false" outlineLevel="0" collapsed="false">
      <c r="A22" s="10" t="str">
        <f aca="false">IF(AND(C22="",K22=""),"",ROW()-5)</f>
        <v/>
      </c>
      <c r="B22" s="11"/>
      <c r="C22" s="12"/>
      <c r="D22" s="13"/>
      <c r="E22" s="14"/>
      <c r="F22" s="11"/>
      <c r="G22" s="11"/>
      <c r="H22" s="11"/>
      <c r="I22" s="11"/>
      <c r="J22" s="11"/>
      <c r="K22" s="11"/>
      <c r="L22" s="15"/>
      <c r="M22" s="14"/>
      <c r="N22" s="14"/>
      <c r="O22" s="12"/>
      <c r="P22" s="11"/>
      <c r="Q22" s="11"/>
      <c r="R22" s="11"/>
      <c r="S22" s="11"/>
      <c r="T22" s="16"/>
      <c r="U22" s="16"/>
      <c r="V22" s="15"/>
      <c r="W22" s="15"/>
      <c r="X22" s="12"/>
      <c r="Y22" s="13"/>
      <c r="Z22" s="17" t="str">
        <f aca="false">IF(OR(C22="",X22=""),"",ROUND(((X22+Y22)-(C22+D22))*24,1))</f>
        <v/>
      </c>
      <c r="AA22" s="14"/>
      <c r="AB22" s="15"/>
      <c r="AC22" s="11"/>
      <c r="AD22" s="11"/>
    </row>
    <row r="23" customFormat="false" ht="15" hidden="false" customHeight="false" outlineLevel="0" collapsed="false">
      <c r="A23" s="10" t="str">
        <f aca="false">IF(AND(C23="",K23=""),"",ROW()-5)</f>
        <v/>
      </c>
      <c r="B23" s="11"/>
      <c r="C23" s="12"/>
      <c r="D23" s="13"/>
      <c r="E23" s="14"/>
      <c r="F23" s="11"/>
      <c r="G23" s="11"/>
      <c r="H23" s="11"/>
      <c r="I23" s="11"/>
      <c r="J23" s="11"/>
      <c r="K23" s="11"/>
      <c r="L23" s="15"/>
      <c r="M23" s="14"/>
      <c r="N23" s="14"/>
      <c r="O23" s="12"/>
      <c r="P23" s="11"/>
      <c r="Q23" s="11"/>
      <c r="R23" s="11"/>
      <c r="S23" s="11"/>
      <c r="T23" s="16"/>
      <c r="U23" s="16"/>
      <c r="V23" s="15"/>
      <c r="W23" s="15"/>
      <c r="X23" s="12"/>
      <c r="Y23" s="13"/>
      <c r="Z23" s="17" t="str">
        <f aca="false">IF(OR(C23="",X23=""),"",ROUND(((X23+Y23)-(C23+D23))*24,1))</f>
        <v/>
      </c>
      <c r="AA23" s="14"/>
      <c r="AB23" s="15"/>
      <c r="AC23" s="11"/>
      <c r="AD23" s="11"/>
    </row>
    <row r="24" customFormat="false" ht="15" hidden="false" customHeight="false" outlineLevel="0" collapsed="false">
      <c r="A24" s="10" t="str">
        <f aca="false">IF(AND(C24="",K24=""),"",ROW()-5)</f>
        <v/>
      </c>
      <c r="B24" s="11"/>
      <c r="C24" s="12"/>
      <c r="D24" s="13"/>
      <c r="E24" s="14"/>
      <c r="F24" s="11"/>
      <c r="G24" s="11"/>
      <c r="H24" s="11"/>
      <c r="I24" s="11"/>
      <c r="J24" s="11"/>
      <c r="K24" s="11"/>
      <c r="L24" s="15"/>
      <c r="M24" s="14"/>
      <c r="N24" s="14"/>
      <c r="O24" s="12"/>
      <c r="P24" s="11"/>
      <c r="Q24" s="11"/>
      <c r="R24" s="11"/>
      <c r="S24" s="11"/>
      <c r="T24" s="16"/>
      <c r="U24" s="16"/>
      <c r="V24" s="15"/>
      <c r="W24" s="15"/>
      <c r="X24" s="12"/>
      <c r="Y24" s="13"/>
      <c r="Z24" s="17" t="str">
        <f aca="false">IF(OR(C24="",X24=""),"",ROUND(((X24+Y24)-(C24+D24))*24,1))</f>
        <v/>
      </c>
      <c r="AA24" s="14"/>
      <c r="AB24" s="15"/>
      <c r="AC24" s="11"/>
      <c r="AD24" s="11"/>
    </row>
    <row r="25" customFormat="false" ht="15" hidden="false" customHeight="false" outlineLevel="0" collapsed="false">
      <c r="A25" s="10" t="str">
        <f aca="false">IF(AND(C25="",K25=""),"",ROW()-5)</f>
        <v/>
      </c>
      <c r="B25" s="11"/>
      <c r="C25" s="12"/>
      <c r="D25" s="13"/>
      <c r="E25" s="14"/>
      <c r="F25" s="11"/>
      <c r="G25" s="11"/>
      <c r="H25" s="11"/>
      <c r="I25" s="11"/>
      <c r="J25" s="11"/>
      <c r="K25" s="11"/>
      <c r="L25" s="15"/>
      <c r="M25" s="14"/>
      <c r="N25" s="14"/>
      <c r="O25" s="12"/>
      <c r="P25" s="11"/>
      <c r="Q25" s="11"/>
      <c r="R25" s="11"/>
      <c r="S25" s="11"/>
      <c r="T25" s="16"/>
      <c r="U25" s="16"/>
      <c r="V25" s="15"/>
      <c r="W25" s="15"/>
      <c r="X25" s="12"/>
      <c r="Y25" s="13"/>
      <c r="Z25" s="17" t="str">
        <f aca="false">IF(OR(C25="",X25=""),"",ROUND(((X25+Y25)-(C25+D25))*24,1))</f>
        <v/>
      </c>
      <c r="AA25" s="14"/>
      <c r="AB25" s="15"/>
      <c r="AC25" s="11"/>
      <c r="AD25" s="11"/>
    </row>
    <row r="26" customFormat="false" ht="15" hidden="false" customHeight="false" outlineLevel="0" collapsed="false">
      <c r="A26" s="10" t="str">
        <f aca="false">IF(AND(C26="",K26=""),"",ROW()-5)</f>
        <v/>
      </c>
      <c r="B26" s="11"/>
      <c r="C26" s="12"/>
      <c r="D26" s="13"/>
      <c r="E26" s="14"/>
      <c r="F26" s="11"/>
      <c r="G26" s="11"/>
      <c r="H26" s="11"/>
      <c r="I26" s="11"/>
      <c r="J26" s="11"/>
      <c r="K26" s="11"/>
      <c r="L26" s="15"/>
      <c r="M26" s="14"/>
      <c r="N26" s="14"/>
      <c r="O26" s="12"/>
      <c r="P26" s="11"/>
      <c r="Q26" s="11"/>
      <c r="R26" s="11"/>
      <c r="S26" s="11"/>
      <c r="T26" s="16"/>
      <c r="U26" s="16"/>
      <c r="V26" s="15"/>
      <c r="W26" s="15"/>
      <c r="X26" s="12"/>
      <c r="Y26" s="13"/>
      <c r="Z26" s="17" t="str">
        <f aca="false">IF(OR(C26="",X26=""),"",ROUND(((X26+Y26)-(C26+D26))*24,1))</f>
        <v/>
      </c>
      <c r="AA26" s="14"/>
      <c r="AB26" s="15"/>
      <c r="AC26" s="11"/>
      <c r="AD26" s="11"/>
    </row>
    <row r="27" customFormat="false" ht="15" hidden="false" customHeight="false" outlineLevel="0" collapsed="false">
      <c r="A27" s="10" t="str">
        <f aca="false">IF(AND(C27="",K27=""),"",ROW()-5)</f>
        <v/>
      </c>
      <c r="B27" s="11"/>
      <c r="C27" s="12"/>
      <c r="D27" s="13"/>
      <c r="E27" s="14"/>
      <c r="F27" s="11"/>
      <c r="G27" s="11"/>
      <c r="H27" s="11"/>
      <c r="I27" s="11"/>
      <c r="J27" s="11"/>
      <c r="K27" s="11"/>
      <c r="L27" s="15"/>
      <c r="M27" s="14"/>
      <c r="N27" s="14"/>
      <c r="O27" s="12"/>
      <c r="P27" s="11"/>
      <c r="Q27" s="11"/>
      <c r="R27" s="11"/>
      <c r="S27" s="11"/>
      <c r="T27" s="16"/>
      <c r="U27" s="16"/>
      <c r="V27" s="15"/>
      <c r="W27" s="15"/>
      <c r="X27" s="12"/>
      <c r="Y27" s="13"/>
      <c r="Z27" s="17" t="str">
        <f aca="false">IF(OR(C27="",X27=""),"",ROUND(((X27+Y27)-(C27+D27))*24,1))</f>
        <v/>
      </c>
      <c r="AA27" s="14"/>
      <c r="AB27" s="15"/>
      <c r="AC27" s="11"/>
      <c r="AD27" s="11"/>
    </row>
    <row r="28" customFormat="false" ht="15" hidden="false" customHeight="false" outlineLevel="0" collapsed="false">
      <c r="A28" s="10" t="str">
        <f aca="false">IF(AND(C28="",K28=""),"",ROW()-5)</f>
        <v/>
      </c>
      <c r="B28" s="11"/>
      <c r="C28" s="12"/>
      <c r="D28" s="13"/>
      <c r="E28" s="14"/>
      <c r="F28" s="11"/>
      <c r="G28" s="11"/>
      <c r="H28" s="11"/>
      <c r="I28" s="11"/>
      <c r="J28" s="11"/>
      <c r="K28" s="11"/>
      <c r="L28" s="15"/>
      <c r="M28" s="14"/>
      <c r="N28" s="14"/>
      <c r="O28" s="12"/>
      <c r="P28" s="11"/>
      <c r="Q28" s="11"/>
      <c r="R28" s="11"/>
      <c r="S28" s="11"/>
      <c r="T28" s="16"/>
      <c r="U28" s="16"/>
      <c r="V28" s="15"/>
      <c r="W28" s="15"/>
      <c r="X28" s="12"/>
      <c r="Y28" s="13"/>
      <c r="Z28" s="17" t="str">
        <f aca="false">IF(OR(C28="",X28=""),"",ROUND(((X28+Y28)-(C28+D28))*24,1))</f>
        <v/>
      </c>
      <c r="AA28" s="14"/>
      <c r="AB28" s="15"/>
      <c r="AC28" s="11"/>
      <c r="AD28" s="11"/>
    </row>
    <row r="29" customFormat="false" ht="15" hidden="false" customHeight="false" outlineLevel="0" collapsed="false">
      <c r="A29" s="10" t="str">
        <f aca="false">IF(AND(C29="",K29=""),"",ROW()-5)</f>
        <v/>
      </c>
      <c r="B29" s="11"/>
      <c r="C29" s="12"/>
      <c r="D29" s="13"/>
      <c r="E29" s="14"/>
      <c r="F29" s="11"/>
      <c r="G29" s="11"/>
      <c r="H29" s="11"/>
      <c r="I29" s="11"/>
      <c r="J29" s="11"/>
      <c r="K29" s="11"/>
      <c r="L29" s="15"/>
      <c r="M29" s="14"/>
      <c r="N29" s="14"/>
      <c r="O29" s="12"/>
      <c r="P29" s="11"/>
      <c r="Q29" s="11"/>
      <c r="R29" s="11"/>
      <c r="S29" s="11"/>
      <c r="T29" s="16"/>
      <c r="U29" s="16"/>
      <c r="V29" s="15"/>
      <c r="W29" s="15"/>
      <c r="X29" s="12"/>
      <c r="Y29" s="13"/>
      <c r="Z29" s="17" t="str">
        <f aca="false">IF(OR(C29="",X29=""),"",ROUND(((X29+Y29)-(C29+D29))*24,1))</f>
        <v/>
      </c>
      <c r="AA29" s="14"/>
      <c r="AB29" s="15"/>
      <c r="AC29" s="11"/>
      <c r="AD29" s="11"/>
    </row>
    <row r="30" customFormat="false" ht="15" hidden="false" customHeight="false" outlineLevel="0" collapsed="false">
      <c r="A30" s="10" t="str">
        <f aca="false">IF(AND(C30="",K30=""),"",ROW()-5)</f>
        <v/>
      </c>
      <c r="B30" s="11"/>
      <c r="C30" s="12"/>
      <c r="D30" s="13"/>
      <c r="E30" s="14"/>
      <c r="F30" s="11"/>
      <c r="G30" s="11"/>
      <c r="H30" s="11"/>
      <c r="I30" s="11"/>
      <c r="J30" s="11"/>
      <c r="K30" s="11"/>
      <c r="L30" s="15"/>
      <c r="M30" s="14"/>
      <c r="N30" s="14"/>
      <c r="O30" s="12"/>
      <c r="P30" s="11"/>
      <c r="Q30" s="11"/>
      <c r="R30" s="11"/>
      <c r="S30" s="11"/>
      <c r="T30" s="16"/>
      <c r="U30" s="16"/>
      <c r="V30" s="15"/>
      <c r="W30" s="15"/>
      <c r="X30" s="12"/>
      <c r="Y30" s="13"/>
      <c r="Z30" s="17" t="str">
        <f aca="false">IF(OR(C30="",X30=""),"",ROUND(((X30+Y30)-(C30+D30))*24,1))</f>
        <v/>
      </c>
      <c r="AA30" s="14"/>
      <c r="AB30" s="15"/>
      <c r="AC30" s="11"/>
      <c r="AD30" s="11"/>
    </row>
    <row r="31" customFormat="false" ht="15" hidden="false" customHeight="false" outlineLevel="0" collapsed="false">
      <c r="A31" s="10" t="str">
        <f aca="false">IF(AND(C31="",K31=""),"",ROW()-5)</f>
        <v/>
      </c>
      <c r="B31" s="11"/>
      <c r="C31" s="12"/>
      <c r="D31" s="13"/>
      <c r="E31" s="14"/>
      <c r="F31" s="11"/>
      <c r="G31" s="11"/>
      <c r="H31" s="11"/>
      <c r="I31" s="11"/>
      <c r="J31" s="11"/>
      <c r="K31" s="11"/>
      <c r="L31" s="15"/>
      <c r="M31" s="14"/>
      <c r="N31" s="14"/>
      <c r="O31" s="12"/>
      <c r="P31" s="11"/>
      <c r="Q31" s="11"/>
      <c r="R31" s="11"/>
      <c r="S31" s="11"/>
      <c r="T31" s="16"/>
      <c r="U31" s="16"/>
      <c r="V31" s="15"/>
      <c r="W31" s="15"/>
      <c r="X31" s="12"/>
      <c r="Y31" s="13"/>
      <c r="Z31" s="17" t="str">
        <f aca="false">IF(OR(C31="",X31=""),"",ROUND(((X31+Y31)-(C31+D31))*24,1))</f>
        <v/>
      </c>
      <c r="AA31" s="14"/>
      <c r="AB31" s="15"/>
      <c r="AC31" s="11"/>
      <c r="AD31" s="11"/>
    </row>
    <row r="32" customFormat="false" ht="15" hidden="false" customHeight="false" outlineLevel="0" collapsed="false">
      <c r="A32" s="10" t="str">
        <f aca="false">IF(AND(C32="",K32=""),"",ROW()-5)</f>
        <v/>
      </c>
      <c r="B32" s="11"/>
      <c r="C32" s="12"/>
      <c r="D32" s="13"/>
      <c r="E32" s="14"/>
      <c r="F32" s="11"/>
      <c r="G32" s="11"/>
      <c r="H32" s="11"/>
      <c r="I32" s="11"/>
      <c r="J32" s="11"/>
      <c r="K32" s="11"/>
      <c r="L32" s="15"/>
      <c r="M32" s="14"/>
      <c r="N32" s="14"/>
      <c r="O32" s="12"/>
      <c r="P32" s="11"/>
      <c r="Q32" s="11"/>
      <c r="R32" s="11"/>
      <c r="S32" s="11"/>
      <c r="T32" s="16"/>
      <c r="U32" s="16"/>
      <c r="V32" s="15"/>
      <c r="W32" s="15"/>
      <c r="X32" s="12"/>
      <c r="Y32" s="13"/>
      <c r="Z32" s="17" t="str">
        <f aca="false">IF(OR(C32="",X32=""),"",ROUND(((X32+Y32)-(C32+D32))*24,1))</f>
        <v/>
      </c>
      <c r="AA32" s="14"/>
      <c r="AB32" s="15"/>
      <c r="AC32" s="11"/>
      <c r="AD32" s="11"/>
    </row>
    <row r="33" customFormat="false" ht="15" hidden="false" customHeight="false" outlineLevel="0" collapsed="false">
      <c r="A33" s="10" t="str">
        <f aca="false">IF(AND(C33="",K33=""),"",ROW()-5)</f>
        <v/>
      </c>
      <c r="B33" s="11"/>
      <c r="C33" s="12"/>
      <c r="D33" s="13"/>
      <c r="E33" s="14"/>
      <c r="F33" s="11"/>
      <c r="G33" s="11"/>
      <c r="H33" s="11"/>
      <c r="I33" s="11"/>
      <c r="J33" s="11"/>
      <c r="K33" s="11"/>
      <c r="L33" s="15"/>
      <c r="M33" s="14"/>
      <c r="N33" s="14"/>
      <c r="O33" s="12"/>
      <c r="P33" s="11"/>
      <c r="Q33" s="11"/>
      <c r="R33" s="11"/>
      <c r="S33" s="11"/>
      <c r="T33" s="16"/>
      <c r="U33" s="16"/>
      <c r="V33" s="15"/>
      <c r="W33" s="15"/>
      <c r="X33" s="12"/>
      <c r="Y33" s="13"/>
      <c r="Z33" s="17" t="str">
        <f aca="false">IF(OR(C33="",X33=""),"",ROUND(((X33+Y33)-(C33+D33))*24,1))</f>
        <v/>
      </c>
      <c r="AA33" s="14"/>
      <c r="AB33" s="15"/>
      <c r="AC33" s="11"/>
      <c r="AD33" s="11"/>
    </row>
    <row r="34" customFormat="false" ht="15" hidden="false" customHeight="false" outlineLevel="0" collapsed="false">
      <c r="A34" s="10" t="str">
        <f aca="false">IF(AND(C34="",K34=""),"",ROW()-5)</f>
        <v/>
      </c>
      <c r="B34" s="11"/>
      <c r="C34" s="12"/>
      <c r="D34" s="13"/>
      <c r="E34" s="14"/>
      <c r="F34" s="11"/>
      <c r="G34" s="11"/>
      <c r="H34" s="11"/>
      <c r="I34" s="11"/>
      <c r="J34" s="11"/>
      <c r="K34" s="11"/>
      <c r="L34" s="15"/>
      <c r="M34" s="14"/>
      <c r="N34" s="14"/>
      <c r="O34" s="12"/>
      <c r="P34" s="11"/>
      <c r="Q34" s="11"/>
      <c r="R34" s="11"/>
      <c r="S34" s="11"/>
      <c r="T34" s="16"/>
      <c r="U34" s="16"/>
      <c r="V34" s="15"/>
      <c r="W34" s="15"/>
      <c r="X34" s="12"/>
      <c r="Y34" s="13"/>
      <c r="Z34" s="17" t="str">
        <f aca="false">IF(OR(C34="",X34=""),"",ROUND(((X34+Y34)-(C34+D34))*24,1))</f>
        <v/>
      </c>
      <c r="AA34" s="14"/>
      <c r="AB34" s="15"/>
      <c r="AC34" s="11"/>
      <c r="AD34" s="11"/>
    </row>
    <row r="35" customFormat="false" ht="15" hidden="false" customHeight="false" outlineLevel="0" collapsed="false">
      <c r="A35" s="10" t="str">
        <f aca="false">IF(AND(C35="",K35=""),"",ROW()-5)</f>
        <v/>
      </c>
      <c r="B35" s="11"/>
      <c r="C35" s="12"/>
      <c r="D35" s="13"/>
      <c r="E35" s="14"/>
      <c r="F35" s="11"/>
      <c r="G35" s="11"/>
      <c r="H35" s="11"/>
      <c r="I35" s="11"/>
      <c r="J35" s="11"/>
      <c r="K35" s="11"/>
      <c r="L35" s="15"/>
      <c r="M35" s="14"/>
      <c r="N35" s="14"/>
      <c r="O35" s="12"/>
      <c r="P35" s="11"/>
      <c r="Q35" s="11"/>
      <c r="R35" s="11"/>
      <c r="S35" s="11"/>
      <c r="T35" s="16"/>
      <c r="U35" s="16"/>
      <c r="V35" s="15"/>
      <c r="W35" s="15"/>
      <c r="X35" s="12"/>
      <c r="Y35" s="13"/>
      <c r="Z35" s="17" t="str">
        <f aca="false">IF(OR(C35="",X35=""),"",ROUND(((X35+Y35)-(C35+D35))*24,1))</f>
        <v/>
      </c>
      <c r="AA35" s="14"/>
      <c r="AB35" s="15"/>
      <c r="AC35" s="11"/>
      <c r="AD35" s="11"/>
    </row>
    <row r="36" customFormat="false" ht="15" hidden="false" customHeight="false" outlineLevel="0" collapsed="false">
      <c r="A36" s="10" t="str">
        <f aca="false">IF(AND(C36="",K36=""),"",ROW()-5)</f>
        <v/>
      </c>
      <c r="B36" s="11"/>
      <c r="C36" s="12"/>
      <c r="D36" s="13"/>
      <c r="E36" s="14"/>
      <c r="F36" s="11"/>
      <c r="G36" s="11"/>
      <c r="H36" s="11"/>
      <c r="I36" s="11"/>
      <c r="J36" s="11"/>
      <c r="K36" s="11"/>
      <c r="L36" s="15"/>
      <c r="M36" s="14"/>
      <c r="N36" s="14"/>
      <c r="O36" s="12"/>
      <c r="P36" s="11"/>
      <c r="Q36" s="11"/>
      <c r="R36" s="11"/>
      <c r="S36" s="11"/>
      <c r="T36" s="16"/>
      <c r="U36" s="16"/>
      <c r="V36" s="15"/>
      <c r="W36" s="15"/>
      <c r="X36" s="12"/>
      <c r="Y36" s="13"/>
      <c r="Z36" s="17" t="str">
        <f aca="false">IF(OR(C36="",X36=""),"",ROUND(((X36+Y36)-(C36+D36))*24,1))</f>
        <v/>
      </c>
      <c r="AA36" s="14"/>
      <c r="AB36" s="15"/>
      <c r="AC36" s="11"/>
      <c r="AD36" s="11"/>
    </row>
    <row r="37" customFormat="false" ht="15" hidden="false" customHeight="false" outlineLevel="0" collapsed="false">
      <c r="A37" s="10" t="str">
        <f aca="false">IF(AND(C37="",K37=""),"",ROW()-5)</f>
        <v/>
      </c>
      <c r="B37" s="11"/>
      <c r="C37" s="12"/>
      <c r="D37" s="13"/>
      <c r="E37" s="14"/>
      <c r="F37" s="11"/>
      <c r="G37" s="11"/>
      <c r="H37" s="11"/>
      <c r="I37" s="11"/>
      <c r="J37" s="11"/>
      <c r="K37" s="11"/>
      <c r="L37" s="15"/>
      <c r="M37" s="14"/>
      <c r="N37" s="14"/>
      <c r="O37" s="12"/>
      <c r="P37" s="11"/>
      <c r="Q37" s="11"/>
      <c r="R37" s="11"/>
      <c r="S37" s="11"/>
      <c r="T37" s="16"/>
      <c r="U37" s="16"/>
      <c r="V37" s="15"/>
      <c r="W37" s="15"/>
      <c r="X37" s="12"/>
      <c r="Y37" s="13"/>
      <c r="Z37" s="17" t="str">
        <f aca="false">IF(OR(C37="",X37=""),"",ROUND(((X37+Y37)-(C37+D37))*24,1))</f>
        <v/>
      </c>
      <c r="AA37" s="14"/>
      <c r="AB37" s="15"/>
      <c r="AC37" s="11"/>
      <c r="AD37" s="11"/>
    </row>
    <row r="38" customFormat="false" ht="15" hidden="false" customHeight="false" outlineLevel="0" collapsed="false">
      <c r="A38" s="10" t="str">
        <f aca="false">IF(AND(C38="",K38=""),"",ROW()-5)</f>
        <v/>
      </c>
      <c r="B38" s="11"/>
      <c r="C38" s="12"/>
      <c r="D38" s="13"/>
      <c r="E38" s="14"/>
      <c r="F38" s="11"/>
      <c r="G38" s="11"/>
      <c r="H38" s="11"/>
      <c r="I38" s="11"/>
      <c r="J38" s="11"/>
      <c r="K38" s="11"/>
      <c r="L38" s="15"/>
      <c r="M38" s="14"/>
      <c r="N38" s="14"/>
      <c r="O38" s="12"/>
      <c r="P38" s="11"/>
      <c r="Q38" s="11"/>
      <c r="R38" s="11"/>
      <c r="S38" s="11"/>
      <c r="T38" s="16"/>
      <c r="U38" s="16"/>
      <c r="V38" s="15"/>
      <c r="W38" s="15"/>
      <c r="X38" s="12"/>
      <c r="Y38" s="13"/>
      <c r="Z38" s="17" t="str">
        <f aca="false">IF(OR(C38="",X38=""),"",ROUND(((X38+Y38)-(C38+D38))*24,1))</f>
        <v/>
      </c>
      <c r="AA38" s="14"/>
      <c r="AB38" s="15"/>
      <c r="AC38" s="11"/>
      <c r="AD38" s="11"/>
    </row>
    <row r="39" customFormat="false" ht="15" hidden="false" customHeight="false" outlineLevel="0" collapsed="false">
      <c r="A39" s="10" t="str">
        <f aca="false">IF(AND(C39="",K39=""),"",ROW()-5)</f>
        <v/>
      </c>
      <c r="B39" s="11"/>
      <c r="C39" s="12"/>
      <c r="D39" s="13"/>
      <c r="E39" s="14"/>
      <c r="F39" s="11"/>
      <c r="G39" s="11"/>
      <c r="H39" s="11"/>
      <c r="I39" s="11"/>
      <c r="J39" s="11"/>
      <c r="K39" s="11"/>
      <c r="L39" s="15"/>
      <c r="M39" s="14"/>
      <c r="N39" s="14"/>
      <c r="O39" s="12"/>
      <c r="P39" s="11"/>
      <c r="Q39" s="11"/>
      <c r="R39" s="11"/>
      <c r="S39" s="11"/>
      <c r="T39" s="16"/>
      <c r="U39" s="16"/>
      <c r="V39" s="15"/>
      <c r="W39" s="15"/>
      <c r="X39" s="12"/>
      <c r="Y39" s="13"/>
      <c r="Z39" s="17" t="str">
        <f aca="false">IF(OR(C39="",X39=""),"",ROUND(((X39+Y39)-(C39+D39))*24,1))</f>
        <v/>
      </c>
      <c r="AA39" s="14"/>
      <c r="AB39" s="15"/>
      <c r="AC39" s="11"/>
      <c r="AD39" s="11"/>
    </row>
    <row r="40" customFormat="false" ht="15" hidden="false" customHeight="false" outlineLevel="0" collapsed="false">
      <c r="A40" s="10" t="str">
        <f aca="false">IF(AND(C40="",K40=""),"",ROW()-5)</f>
        <v/>
      </c>
      <c r="B40" s="11"/>
      <c r="C40" s="12"/>
      <c r="D40" s="13"/>
      <c r="E40" s="14"/>
      <c r="F40" s="11"/>
      <c r="G40" s="11"/>
      <c r="H40" s="11"/>
      <c r="I40" s="11"/>
      <c r="J40" s="11"/>
      <c r="K40" s="11"/>
      <c r="L40" s="15"/>
      <c r="M40" s="14"/>
      <c r="N40" s="14"/>
      <c r="O40" s="12"/>
      <c r="P40" s="11"/>
      <c r="Q40" s="11"/>
      <c r="R40" s="11"/>
      <c r="S40" s="11"/>
      <c r="T40" s="16"/>
      <c r="U40" s="16"/>
      <c r="V40" s="15"/>
      <c r="W40" s="15"/>
      <c r="X40" s="12"/>
      <c r="Y40" s="13"/>
      <c r="Z40" s="17" t="str">
        <f aca="false">IF(OR(C40="",X40=""),"",ROUND(((X40+Y40)-(C40+D40))*24,1))</f>
        <v/>
      </c>
      <c r="AA40" s="14"/>
      <c r="AB40" s="15"/>
      <c r="AC40" s="11"/>
      <c r="AD40" s="11"/>
    </row>
    <row r="41" customFormat="false" ht="15" hidden="false" customHeight="false" outlineLevel="0" collapsed="false">
      <c r="A41" s="10" t="str">
        <f aca="false">IF(AND(C41="",K41=""),"",ROW()-5)</f>
        <v/>
      </c>
      <c r="B41" s="11"/>
      <c r="C41" s="12"/>
      <c r="D41" s="13"/>
      <c r="E41" s="14"/>
      <c r="F41" s="11"/>
      <c r="G41" s="11"/>
      <c r="H41" s="11"/>
      <c r="I41" s="11"/>
      <c r="J41" s="11"/>
      <c r="K41" s="11"/>
      <c r="L41" s="15"/>
      <c r="M41" s="14"/>
      <c r="N41" s="14"/>
      <c r="O41" s="12"/>
      <c r="P41" s="11"/>
      <c r="Q41" s="11"/>
      <c r="R41" s="11"/>
      <c r="S41" s="11"/>
      <c r="T41" s="16"/>
      <c r="U41" s="16"/>
      <c r="V41" s="15"/>
      <c r="W41" s="15"/>
      <c r="X41" s="12"/>
      <c r="Y41" s="13"/>
      <c r="Z41" s="17" t="str">
        <f aca="false">IF(OR(C41="",X41=""),"",ROUND(((X41+Y41)-(C41+D41))*24,1))</f>
        <v/>
      </c>
      <c r="AA41" s="14"/>
      <c r="AB41" s="15"/>
      <c r="AC41" s="11"/>
      <c r="AD41" s="11"/>
    </row>
    <row r="42" customFormat="false" ht="15" hidden="false" customHeight="false" outlineLevel="0" collapsed="false">
      <c r="A42" s="10" t="str">
        <f aca="false">IF(AND(C42="",K42=""),"",ROW()-5)</f>
        <v/>
      </c>
      <c r="B42" s="11"/>
      <c r="C42" s="12"/>
      <c r="D42" s="13"/>
      <c r="E42" s="14"/>
      <c r="F42" s="11"/>
      <c r="G42" s="11"/>
      <c r="H42" s="11"/>
      <c r="I42" s="11"/>
      <c r="J42" s="11"/>
      <c r="K42" s="11"/>
      <c r="L42" s="15"/>
      <c r="M42" s="14"/>
      <c r="N42" s="14"/>
      <c r="O42" s="12"/>
      <c r="P42" s="11"/>
      <c r="Q42" s="11"/>
      <c r="R42" s="11"/>
      <c r="S42" s="11"/>
      <c r="T42" s="16"/>
      <c r="U42" s="16"/>
      <c r="V42" s="15"/>
      <c r="W42" s="15"/>
      <c r="X42" s="12"/>
      <c r="Y42" s="13"/>
      <c r="Z42" s="17" t="str">
        <f aca="false">IF(OR(C42="",X42=""),"",ROUND(((X42+Y42)-(C42+D42))*24,1))</f>
        <v/>
      </c>
      <c r="AA42" s="14"/>
      <c r="AB42" s="15"/>
      <c r="AC42" s="11"/>
      <c r="AD42" s="11"/>
    </row>
    <row r="43" customFormat="false" ht="15" hidden="false" customHeight="false" outlineLevel="0" collapsed="false">
      <c r="A43" s="10" t="str">
        <f aca="false">IF(AND(C43="",K43=""),"",ROW()-5)</f>
        <v/>
      </c>
      <c r="B43" s="11"/>
      <c r="C43" s="12"/>
      <c r="D43" s="13"/>
      <c r="E43" s="14"/>
      <c r="F43" s="11"/>
      <c r="G43" s="11"/>
      <c r="H43" s="11"/>
      <c r="I43" s="11"/>
      <c r="J43" s="11"/>
      <c r="K43" s="11"/>
      <c r="L43" s="15"/>
      <c r="M43" s="14"/>
      <c r="N43" s="14"/>
      <c r="O43" s="12"/>
      <c r="P43" s="11"/>
      <c r="Q43" s="11"/>
      <c r="R43" s="11"/>
      <c r="S43" s="11"/>
      <c r="T43" s="16"/>
      <c r="U43" s="16"/>
      <c r="V43" s="15"/>
      <c r="W43" s="15"/>
      <c r="X43" s="12"/>
      <c r="Y43" s="13"/>
      <c r="Z43" s="17" t="str">
        <f aca="false">IF(OR(C43="",X43=""),"",ROUND(((X43+Y43)-(C43+D43))*24,1))</f>
        <v/>
      </c>
      <c r="AA43" s="14"/>
      <c r="AB43" s="15"/>
      <c r="AC43" s="11"/>
      <c r="AD43" s="11"/>
    </row>
    <row r="44" customFormat="false" ht="15" hidden="false" customHeight="false" outlineLevel="0" collapsed="false">
      <c r="A44" s="10" t="str">
        <f aca="false">IF(AND(C44="",K44=""),"",ROW()-5)</f>
        <v/>
      </c>
      <c r="B44" s="11"/>
      <c r="C44" s="12"/>
      <c r="D44" s="13"/>
      <c r="E44" s="14"/>
      <c r="F44" s="11"/>
      <c r="G44" s="11"/>
      <c r="H44" s="11"/>
      <c r="I44" s="11"/>
      <c r="J44" s="11"/>
      <c r="K44" s="11"/>
      <c r="L44" s="15"/>
      <c r="M44" s="14"/>
      <c r="N44" s="14"/>
      <c r="O44" s="12"/>
      <c r="P44" s="11"/>
      <c r="Q44" s="11"/>
      <c r="R44" s="11"/>
      <c r="S44" s="11"/>
      <c r="T44" s="16"/>
      <c r="U44" s="16"/>
      <c r="V44" s="15"/>
      <c r="W44" s="15"/>
      <c r="X44" s="12"/>
      <c r="Y44" s="13"/>
      <c r="Z44" s="17" t="str">
        <f aca="false">IF(OR(C44="",X44=""),"",ROUND(((X44+Y44)-(C44+D44))*24,1))</f>
        <v/>
      </c>
      <c r="AA44" s="14"/>
      <c r="AB44" s="15"/>
      <c r="AC44" s="11"/>
      <c r="AD44" s="11"/>
    </row>
    <row r="45" customFormat="false" ht="15" hidden="false" customHeight="false" outlineLevel="0" collapsed="false">
      <c r="A45" s="10" t="str">
        <f aca="false">IF(AND(C45="",K45=""),"",ROW()-5)</f>
        <v/>
      </c>
      <c r="B45" s="11"/>
      <c r="C45" s="12"/>
      <c r="D45" s="13"/>
      <c r="E45" s="14"/>
      <c r="F45" s="11"/>
      <c r="G45" s="11"/>
      <c r="H45" s="11"/>
      <c r="I45" s="11"/>
      <c r="J45" s="11"/>
      <c r="K45" s="11"/>
      <c r="L45" s="15"/>
      <c r="M45" s="14"/>
      <c r="N45" s="14"/>
      <c r="O45" s="12"/>
      <c r="P45" s="11"/>
      <c r="Q45" s="11"/>
      <c r="R45" s="11"/>
      <c r="S45" s="11"/>
      <c r="T45" s="16"/>
      <c r="U45" s="16"/>
      <c r="V45" s="15"/>
      <c r="W45" s="15"/>
      <c r="X45" s="12"/>
      <c r="Y45" s="13"/>
      <c r="Z45" s="17" t="str">
        <f aca="false">IF(OR(C45="",X45=""),"",ROUND(((X45+Y45)-(C45+D45))*24,1))</f>
        <v/>
      </c>
      <c r="AA45" s="14"/>
      <c r="AB45" s="15"/>
      <c r="AC45" s="11"/>
      <c r="AD45" s="11"/>
    </row>
    <row r="46" customFormat="false" ht="15" hidden="false" customHeight="false" outlineLevel="0" collapsed="false">
      <c r="A46" s="10" t="str">
        <f aca="false">IF(AND(C46="",K46=""),"",ROW()-5)</f>
        <v/>
      </c>
      <c r="B46" s="11"/>
      <c r="C46" s="12"/>
      <c r="D46" s="13"/>
      <c r="E46" s="14"/>
      <c r="F46" s="11"/>
      <c r="G46" s="11"/>
      <c r="H46" s="11"/>
      <c r="I46" s="11"/>
      <c r="J46" s="11"/>
      <c r="K46" s="11"/>
      <c r="L46" s="15"/>
      <c r="M46" s="14"/>
      <c r="N46" s="14"/>
      <c r="O46" s="12"/>
      <c r="P46" s="11"/>
      <c r="Q46" s="11"/>
      <c r="R46" s="11"/>
      <c r="S46" s="11"/>
      <c r="T46" s="16"/>
      <c r="U46" s="16"/>
      <c r="V46" s="15"/>
      <c r="W46" s="15"/>
      <c r="X46" s="12"/>
      <c r="Y46" s="13"/>
      <c r="Z46" s="17" t="str">
        <f aca="false">IF(OR(C46="",X46=""),"",ROUND(((X46+Y46)-(C46+D46))*24,1))</f>
        <v/>
      </c>
      <c r="AA46" s="14"/>
      <c r="AB46" s="15"/>
      <c r="AC46" s="11"/>
      <c r="AD46" s="11"/>
    </row>
    <row r="47" customFormat="false" ht="15" hidden="false" customHeight="false" outlineLevel="0" collapsed="false">
      <c r="A47" s="10" t="str">
        <f aca="false">IF(AND(C47="",K47=""),"",ROW()-5)</f>
        <v/>
      </c>
      <c r="B47" s="11"/>
      <c r="C47" s="12"/>
      <c r="D47" s="13"/>
      <c r="E47" s="14"/>
      <c r="F47" s="11"/>
      <c r="G47" s="11"/>
      <c r="H47" s="11"/>
      <c r="I47" s="11"/>
      <c r="J47" s="11"/>
      <c r="K47" s="11"/>
      <c r="L47" s="15"/>
      <c r="M47" s="14"/>
      <c r="N47" s="14"/>
      <c r="O47" s="12"/>
      <c r="P47" s="11"/>
      <c r="Q47" s="11"/>
      <c r="R47" s="11"/>
      <c r="S47" s="11"/>
      <c r="T47" s="16"/>
      <c r="U47" s="16"/>
      <c r="V47" s="15"/>
      <c r="W47" s="15"/>
      <c r="X47" s="12"/>
      <c r="Y47" s="13"/>
      <c r="Z47" s="17" t="str">
        <f aca="false">IF(OR(C47="",X47=""),"",ROUND(((X47+Y47)-(C47+D47))*24,1))</f>
        <v/>
      </c>
      <c r="AA47" s="14"/>
      <c r="AB47" s="15"/>
      <c r="AC47" s="11"/>
      <c r="AD47" s="11"/>
    </row>
    <row r="48" customFormat="false" ht="15" hidden="false" customHeight="false" outlineLevel="0" collapsed="false">
      <c r="A48" s="10" t="str">
        <f aca="false">IF(AND(C48="",K48=""),"",ROW()-5)</f>
        <v/>
      </c>
      <c r="B48" s="11"/>
      <c r="C48" s="12"/>
      <c r="D48" s="13"/>
      <c r="E48" s="14"/>
      <c r="F48" s="11"/>
      <c r="G48" s="11"/>
      <c r="H48" s="11"/>
      <c r="I48" s="11"/>
      <c r="J48" s="11"/>
      <c r="K48" s="11"/>
      <c r="L48" s="15"/>
      <c r="M48" s="14"/>
      <c r="N48" s="14"/>
      <c r="O48" s="12"/>
      <c r="P48" s="11"/>
      <c r="Q48" s="11"/>
      <c r="R48" s="11"/>
      <c r="S48" s="11"/>
      <c r="T48" s="16"/>
      <c r="U48" s="16"/>
      <c r="V48" s="15"/>
      <c r="W48" s="15"/>
      <c r="X48" s="12"/>
      <c r="Y48" s="13"/>
      <c r="Z48" s="17" t="str">
        <f aca="false">IF(OR(C48="",X48=""),"",ROUND(((X48+Y48)-(C48+D48))*24,1))</f>
        <v/>
      </c>
      <c r="AA48" s="14"/>
      <c r="AB48" s="15"/>
      <c r="AC48" s="11"/>
      <c r="AD48" s="11"/>
    </row>
    <row r="49" customFormat="false" ht="15" hidden="false" customHeight="false" outlineLevel="0" collapsed="false">
      <c r="A49" s="10" t="str">
        <f aca="false">IF(AND(C49="",K49=""),"",ROW()-5)</f>
        <v/>
      </c>
      <c r="B49" s="11"/>
      <c r="C49" s="12"/>
      <c r="D49" s="13"/>
      <c r="E49" s="14"/>
      <c r="F49" s="11"/>
      <c r="G49" s="11"/>
      <c r="H49" s="11"/>
      <c r="I49" s="11"/>
      <c r="J49" s="11"/>
      <c r="K49" s="11"/>
      <c r="L49" s="15"/>
      <c r="M49" s="14"/>
      <c r="N49" s="14"/>
      <c r="O49" s="12"/>
      <c r="P49" s="11"/>
      <c r="Q49" s="11"/>
      <c r="R49" s="11"/>
      <c r="S49" s="11"/>
      <c r="T49" s="16"/>
      <c r="U49" s="16"/>
      <c r="V49" s="15"/>
      <c r="W49" s="15"/>
      <c r="X49" s="12"/>
      <c r="Y49" s="13"/>
      <c r="Z49" s="17" t="str">
        <f aca="false">IF(OR(C49="",X49=""),"",ROUND(((X49+Y49)-(C49+D49))*24,1))</f>
        <v/>
      </c>
      <c r="AA49" s="14"/>
      <c r="AB49" s="15"/>
      <c r="AC49" s="11"/>
      <c r="AD49" s="11"/>
    </row>
    <row r="50" customFormat="false" ht="15" hidden="false" customHeight="false" outlineLevel="0" collapsed="false">
      <c r="A50" s="10" t="str">
        <f aca="false">IF(AND(C50="",K50=""),"",ROW()-5)</f>
        <v/>
      </c>
      <c r="B50" s="11"/>
      <c r="C50" s="12"/>
      <c r="D50" s="13"/>
      <c r="E50" s="14"/>
      <c r="F50" s="11"/>
      <c r="G50" s="11"/>
      <c r="H50" s="11"/>
      <c r="I50" s="11"/>
      <c r="J50" s="11"/>
      <c r="K50" s="11"/>
      <c r="L50" s="15"/>
      <c r="M50" s="14"/>
      <c r="N50" s="14"/>
      <c r="O50" s="12"/>
      <c r="P50" s="11"/>
      <c r="Q50" s="11"/>
      <c r="R50" s="11"/>
      <c r="S50" s="11"/>
      <c r="T50" s="16"/>
      <c r="U50" s="16"/>
      <c r="V50" s="15"/>
      <c r="W50" s="15"/>
      <c r="X50" s="12"/>
      <c r="Y50" s="13"/>
      <c r="Z50" s="17" t="str">
        <f aca="false">IF(OR(C50="",X50=""),"",ROUND(((X50+Y50)-(C50+D50))*24,1))</f>
        <v/>
      </c>
      <c r="AA50" s="14"/>
      <c r="AB50" s="15"/>
      <c r="AC50" s="11"/>
      <c r="AD50" s="11"/>
    </row>
    <row r="51" customFormat="false" ht="15" hidden="false" customHeight="false" outlineLevel="0" collapsed="false">
      <c r="A51" s="10" t="str">
        <f aca="false">IF(AND(C51="",K51=""),"",ROW()-5)</f>
        <v/>
      </c>
      <c r="B51" s="11"/>
      <c r="C51" s="12"/>
      <c r="D51" s="13"/>
      <c r="E51" s="14"/>
      <c r="F51" s="11"/>
      <c r="G51" s="11"/>
      <c r="H51" s="11"/>
      <c r="I51" s="11"/>
      <c r="J51" s="11"/>
      <c r="K51" s="11"/>
      <c r="L51" s="15"/>
      <c r="M51" s="14"/>
      <c r="N51" s="14"/>
      <c r="O51" s="12"/>
      <c r="P51" s="11"/>
      <c r="Q51" s="11"/>
      <c r="R51" s="11"/>
      <c r="S51" s="11"/>
      <c r="T51" s="16"/>
      <c r="U51" s="16"/>
      <c r="V51" s="15"/>
      <c r="W51" s="15"/>
      <c r="X51" s="12"/>
      <c r="Y51" s="13"/>
      <c r="Z51" s="17" t="str">
        <f aca="false">IF(OR(C51="",X51=""),"",ROUND(((X51+Y51)-(C51+D51))*24,1))</f>
        <v/>
      </c>
      <c r="AA51" s="14"/>
      <c r="AB51" s="15"/>
      <c r="AC51" s="11"/>
      <c r="AD51" s="11"/>
    </row>
    <row r="52" customFormat="false" ht="15" hidden="false" customHeight="false" outlineLevel="0" collapsed="false">
      <c r="A52" s="10" t="str">
        <f aca="false">IF(AND(C52="",K52=""),"",ROW()-5)</f>
        <v/>
      </c>
      <c r="B52" s="11"/>
      <c r="C52" s="12"/>
      <c r="D52" s="13"/>
      <c r="E52" s="14"/>
      <c r="F52" s="11"/>
      <c r="G52" s="11"/>
      <c r="H52" s="11"/>
      <c r="I52" s="11"/>
      <c r="J52" s="11"/>
      <c r="K52" s="11"/>
      <c r="L52" s="15"/>
      <c r="M52" s="14"/>
      <c r="N52" s="14"/>
      <c r="O52" s="12"/>
      <c r="P52" s="11"/>
      <c r="Q52" s="11"/>
      <c r="R52" s="11"/>
      <c r="S52" s="11"/>
      <c r="T52" s="16"/>
      <c r="U52" s="16"/>
      <c r="V52" s="15"/>
      <c r="W52" s="15"/>
      <c r="X52" s="12"/>
      <c r="Y52" s="13"/>
      <c r="Z52" s="17" t="str">
        <f aca="false">IF(OR(C52="",X52=""),"",ROUND(((X52+Y52)-(C52+D52))*24,1))</f>
        <v/>
      </c>
      <c r="AA52" s="14"/>
      <c r="AB52" s="15"/>
      <c r="AC52" s="11"/>
      <c r="AD52" s="11"/>
    </row>
    <row r="53" customFormat="false" ht="15" hidden="false" customHeight="false" outlineLevel="0" collapsed="false">
      <c r="A53" s="10" t="str">
        <f aca="false">IF(AND(C53="",K53=""),"",ROW()-5)</f>
        <v/>
      </c>
      <c r="B53" s="11"/>
      <c r="C53" s="12"/>
      <c r="D53" s="13"/>
      <c r="E53" s="14"/>
      <c r="F53" s="11"/>
      <c r="G53" s="11"/>
      <c r="H53" s="11"/>
      <c r="I53" s="11"/>
      <c r="J53" s="11"/>
      <c r="K53" s="11"/>
      <c r="L53" s="15"/>
      <c r="M53" s="14"/>
      <c r="N53" s="14"/>
      <c r="O53" s="12"/>
      <c r="P53" s="11"/>
      <c r="Q53" s="11"/>
      <c r="R53" s="11"/>
      <c r="S53" s="11"/>
      <c r="T53" s="16"/>
      <c r="U53" s="16"/>
      <c r="V53" s="15"/>
      <c r="W53" s="15"/>
      <c r="X53" s="12"/>
      <c r="Y53" s="13"/>
      <c r="Z53" s="17" t="str">
        <f aca="false">IF(OR(C53="",X53=""),"",ROUND(((X53+Y53)-(C53+D53))*24,1))</f>
        <v/>
      </c>
      <c r="AA53" s="14"/>
      <c r="AB53" s="15"/>
      <c r="AC53" s="11"/>
      <c r="AD53" s="11"/>
    </row>
    <row r="54" customFormat="false" ht="15" hidden="false" customHeight="false" outlineLevel="0" collapsed="false">
      <c r="A54" s="10" t="str">
        <f aca="false">IF(AND(C54="",K54=""),"",ROW()-5)</f>
        <v/>
      </c>
      <c r="B54" s="11"/>
      <c r="C54" s="12"/>
      <c r="D54" s="13"/>
      <c r="E54" s="14"/>
      <c r="F54" s="11"/>
      <c r="G54" s="11"/>
      <c r="H54" s="11"/>
      <c r="I54" s="11"/>
      <c r="J54" s="11"/>
      <c r="K54" s="11"/>
      <c r="L54" s="15"/>
      <c r="M54" s="14"/>
      <c r="N54" s="14"/>
      <c r="O54" s="12"/>
      <c r="P54" s="11"/>
      <c r="Q54" s="11"/>
      <c r="R54" s="11"/>
      <c r="S54" s="11"/>
      <c r="T54" s="16"/>
      <c r="U54" s="16"/>
      <c r="V54" s="15"/>
      <c r="W54" s="15"/>
      <c r="X54" s="12"/>
      <c r="Y54" s="13"/>
      <c r="Z54" s="17" t="str">
        <f aca="false">IF(OR(C54="",X54=""),"",ROUND(((X54+Y54)-(C54+D54))*24,1))</f>
        <v/>
      </c>
      <c r="AA54" s="14"/>
      <c r="AB54" s="15"/>
      <c r="AC54" s="11"/>
      <c r="AD54" s="11"/>
    </row>
    <row r="55" customFormat="false" ht="15" hidden="false" customHeight="false" outlineLevel="0" collapsed="false">
      <c r="A55" s="10" t="str">
        <f aca="false">IF(AND(C55="",K55=""),"",ROW()-5)</f>
        <v/>
      </c>
      <c r="B55" s="11"/>
      <c r="C55" s="12"/>
      <c r="D55" s="13"/>
      <c r="E55" s="14"/>
      <c r="F55" s="11"/>
      <c r="G55" s="11"/>
      <c r="H55" s="11"/>
      <c r="I55" s="11"/>
      <c r="J55" s="11"/>
      <c r="K55" s="11"/>
      <c r="L55" s="15"/>
      <c r="M55" s="14"/>
      <c r="N55" s="14"/>
      <c r="O55" s="12"/>
      <c r="P55" s="11"/>
      <c r="Q55" s="11"/>
      <c r="R55" s="11"/>
      <c r="S55" s="11"/>
      <c r="T55" s="16"/>
      <c r="U55" s="16"/>
      <c r="V55" s="15"/>
      <c r="W55" s="15"/>
      <c r="X55" s="12"/>
      <c r="Y55" s="13"/>
      <c r="Z55" s="17" t="str">
        <f aca="false">IF(OR(C55="",X55=""),"",ROUND(((X55+Y55)-(C55+D55))*24,1))</f>
        <v/>
      </c>
      <c r="AA55" s="14"/>
      <c r="AB55" s="15"/>
      <c r="AC55" s="11"/>
      <c r="AD55" s="11"/>
    </row>
    <row r="56" customFormat="false" ht="15" hidden="false" customHeight="false" outlineLevel="0" collapsed="false">
      <c r="A56" s="10" t="str">
        <f aca="false">IF(AND(C56="",K56=""),"",ROW()-5)</f>
        <v/>
      </c>
      <c r="B56" s="11"/>
      <c r="C56" s="12"/>
      <c r="D56" s="13"/>
      <c r="E56" s="14"/>
      <c r="F56" s="11"/>
      <c r="G56" s="11"/>
      <c r="H56" s="11"/>
      <c r="I56" s="11"/>
      <c r="J56" s="11"/>
      <c r="K56" s="11"/>
      <c r="L56" s="15"/>
      <c r="M56" s="14"/>
      <c r="N56" s="14"/>
      <c r="O56" s="12"/>
      <c r="P56" s="11"/>
      <c r="Q56" s="11"/>
      <c r="R56" s="11"/>
      <c r="S56" s="11"/>
      <c r="T56" s="16"/>
      <c r="U56" s="16"/>
      <c r="V56" s="15"/>
      <c r="W56" s="15"/>
      <c r="X56" s="12"/>
      <c r="Y56" s="13"/>
      <c r="Z56" s="17" t="str">
        <f aca="false">IF(OR(C56="",X56=""),"",ROUND(((X56+Y56)-(C56+D56))*24,1))</f>
        <v/>
      </c>
      <c r="AA56" s="14"/>
      <c r="AB56" s="15"/>
      <c r="AC56" s="11"/>
      <c r="AD56" s="11"/>
    </row>
    <row r="57" customFormat="false" ht="15" hidden="false" customHeight="false" outlineLevel="0" collapsed="false">
      <c r="A57" s="10" t="str">
        <f aca="false">IF(AND(C57="",K57=""),"",ROW()-5)</f>
        <v/>
      </c>
      <c r="B57" s="11"/>
      <c r="C57" s="12"/>
      <c r="D57" s="13"/>
      <c r="E57" s="14"/>
      <c r="F57" s="11"/>
      <c r="G57" s="11"/>
      <c r="H57" s="11"/>
      <c r="I57" s="11"/>
      <c r="J57" s="11"/>
      <c r="K57" s="11"/>
      <c r="L57" s="15"/>
      <c r="M57" s="14"/>
      <c r="N57" s="14"/>
      <c r="O57" s="12"/>
      <c r="P57" s="11"/>
      <c r="Q57" s="11"/>
      <c r="R57" s="11"/>
      <c r="S57" s="11"/>
      <c r="T57" s="16"/>
      <c r="U57" s="16"/>
      <c r="V57" s="15"/>
      <c r="W57" s="15"/>
      <c r="X57" s="12"/>
      <c r="Y57" s="13"/>
      <c r="Z57" s="17" t="str">
        <f aca="false">IF(OR(C57="",X57=""),"",ROUND(((X57+Y57)-(C57+D57))*24,1))</f>
        <v/>
      </c>
      <c r="AA57" s="14"/>
      <c r="AB57" s="15"/>
      <c r="AC57" s="11"/>
      <c r="AD57" s="11"/>
    </row>
    <row r="58" customFormat="false" ht="15" hidden="false" customHeight="false" outlineLevel="0" collapsed="false">
      <c r="A58" s="10" t="str">
        <f aca="false">IF(AND(C58="",K58=""),"",ROW()-5)</f>
        <v/>
      </c>
      <c r="B58" s="11"/>
      <c r="C58" s="12"/>
      <c r="D58" s="13"/>
      <c r="E58" s="14"/>
      <c r="F58" s="11"/>
      <c r="G58" s="11"/>
      <c r="H58" s="11"/>
      <c r="I58" s="11"/>
      <c r="J58" s="11"/>
      <c r="K58" s="11"/>
      <c r="L58" s="15"/>
      <c r="M58" s="14"/>
      <c r="N58" s="14"/>
      <c r="O58" s="12"/>
      <c r="P58" s="11"/>
      <c r="Q58" s="11"/>
      <c r="R58" s="11"/>
      <c r="S58" s="11"/>
      <c r="T58" s="16"/>
      <c r="U58" s="16"/>
      <c r="V58" s="15"/>
      <c r="W58" s="15"/>
      <c r="X58" s="12"/>
      <c r="Y58" s="13"/>
      <c r="Z58" s="17" t="str">
        <f aca="false">IF(OR(C58="",X58=""),"",ROUND(((X58+Y58)-(C58+D58))*24,1))</f>
        <v/>
      </c>
      <c r="AA58" s="14"/>
      <c r="AB58" s="15"/>
      <c r="AC58" s="11"/>
      <c r="AD58" s="11"/>
    </row>
    <row r="59" customFormat="false" ht="15" hidden="false" customHeight="false" outlineLevel="0" collapsed="false">
      <c r="A59" s="10" t="str">
        <f aca="false">IF(AND(C59="",K59=""),"",ROW()-5)</f>
        <v/>
      </c>
      <c r="B59" s="11"/>
      <c r="C59" s="12"/>
      <c r="D59" s="13"/>
      <c r="E59" s="14"/>
      <c r="F59" s="11"/>
      <c r="G59" s="11"/>
      <c r="H59" s="11"/>
      <c r="I59" s="11"/>
      <c r="J59" s="11"/>
      <c r="K59" s="11"/>
      <c r="L59" s="15"/>
      <c r="M59" s="14"/>
      <c r="N59" s="14"/>
      <c r="O59" s="12"/>
      <c r="P59" s="11"/>
      <c r="Q59" s="11"/>
      <c r="R59" s="11"/>
      <c r="S59" s="11"/>
      <c r="T59" s="16"/>
      <c r="U59" s="16"/>
      <c r="V59" s="15"/>
      <c r="W59" s="15"/>
      <c r="X59" s="12"/>
      <c r="Y59" s="13"/>
      <c r="Z59" s="17" t="str">
        <f aca="false">IF(OR(C59="",X59=""),"",ROUND(((X59+Y59)-(C59+D59))*24,1))</f>
        <v/>
      </c>
      <c r="AA59" s="14"/>
      <c r="AB59" s="15"/>
      <c r="AC59" s="11"/>
      <c r="AD59" s="11"/>
    </row>
    <row r="60" customFormat="false" ht="15" hidden="false" customHeight="false" outlineLevel="0" collapsed="false">
      <c r="A60" s="10" t="str">
        <f aca="false">IF(AND(C60="",K60=""),"",ROW()-5)</f>
        <v/>
      </c>
      <c r="B60" s="11"/>
      <c r="C60" s="12"/>
      <c r="D60" s="13"/>
      <c r="E60" s="14"/>
      <c r="F60" s="11"/>
      <c r="G60" s="11"/>
      <c r="H60" s="11"/>
      <c r="I60" s="11"/>
      <c r="J60" s="11"/>
      <c r="K60" s="11"/>
      <c r="L60" s="15"/>
      <c r="M60" s="14"/>
      <c r="N60" s="14"/>
      <c r="O60" s="12"/>
      <c r="P60" s="11"/>
      <c r="Q60" s="11"/>
      <c r="R60" s="11"/>
      <c r="S60" s="11"/>
      <c r="T60" s="16"/>
      <c r="U60" s="16"/>
      <c r="V60" s="15"/>
      <c r="W60" s="15"/>
      <c r="X60" s="12"/>
      <c r="Y60" s="13"/>
      <c r="Z60" s="17" t="str">
        <f aca="false">IF(OR(C60="",X60=""),"",ROUND(((X60+Y60)-(C60+D60))*24,1))</f>
        <v/>
      </c>
      <c r="AA60" s="14"/>
      <c r="AB60" s="15"/>
      <c r="AC60" s="11"/>
      <c r="AD60" s="11"/>
    </row>
    <row r="61" customFormat="false" ht="15" hidden="false" customHeight="false" outlineLevel="0" collapsed="false">
      <c r="A61" s="10" t="str">
        <f aca="false">IF(AND(C61="",K61=""),"",ROW()-5)</f>
        <v/>
      </c>
      <c r="B61" s="11"/>
      <c r="C61" s="12"/>
      <c r="D61" s="13"/>
      <c r="E61" s="14"/>
      <c r="F61" s="11"/>
      <c r="G61" s="11"/>
      <c r="H61" s="11"/>
      <c r="I61" s="11"/>
      <c r="J61" s="11"/>
      <c r="K61" s="11"/>
      <c r="L61" s="15"/>
      <c r="M61" s="14"/>
      <c r="N61" s="14"/>
      <c r="O61" s="12"/>
      <c r="P61" s="11"/>
      <c r="Q61" s="11"/>
      <c r="R61" s="11"/>
      <c r="S61" s="11"/>
      <c r="T61" s="16"/>
      <c r="U61" s="16"/>
      <c r="V61" s="15"/>
      <c r="W61" s="15"/>
      <c r="X61" s="12"/>
      <c r="Y61" s="13"/>
      <c r="Z61" s="17" t="str">
        <f aca="false">IF(OR(C61="",X61=""),"",ROUND(((X61+Y61)-(C61+D61))*24,1))</f>
        <v/>
      </c>
      <c r="AA61" s="14"/>
      <c r="AB61" s="15"/>
      <c r="AC61" s="11"/>
      <c r="AD61" s="11"/>
    </row>
    <row r="62" customFormat="false" ht="15" hidden="false" customHeight="false" outlineLevel="0" collapsed="false">
      <c r="A62" s="10" t="str">
        <f aca="false">IF(AND(C62="",K62=""),"",ROW()-5)</f>
        <v/>
      </c>
      <c r="B62" s="11"/>
      <c r="C62" s="12"/>
      <c r="D62" s="13"/>
      <c r="E62" s="14"/>
      <c r="F62" s="11"/>
      <c r="G62" s="11"/>
      <c r="H62" s="11"/>
      <c r="I62" s="11"/>
      <c r="J62" s="11"/>
      <c r="K62" s="11"/>
      <c r="L62" s="15"/>
      <c r="M62" s="14"/>
      <c r="N62" s="14"/>
      <c r="O62" s="12"/>
      <c r="P62" s="11"/>
      <c r="Q62" s="11"/>
      <c r="R62" s="11"/>
      <c r="S62" s="11"/>
      <c r="T62" s="16"/>
      <c r="U62" s="16"/>
      <c r="V62" s="15"/>
      <c r="W62" s="15"/>
      <c r="X62" s="12"/>
      <c r="Y62" s="13"/>
      <c r="Z62" s="17" t="str">
        <f aca="false">IF(OR(C62="",X62=""),"",ROUND(((X62+Y62)-(C62+D62))*24,1))</f>
        <v/>
      </c>
      <c r="AA62" s="14"/>
      <c r="AB62" s="15"/>
      <c r="AC62" s="11"/>
      <c r="AD62" s="11"/>
    </row>
    <row r="63" customFormat="false" ht="15" hidden="false" customHeight="false" outlineLevel="0" collapsed="false">
      <c r="A63" s="10" t="str">
        <f aca="false">IF(AND(C63="",K63=""),"",ROW()-5)</f>
        <v/>
      </c>
      <c r="B63" s="11"/>
      <c r="C63" s="12"/>
      <c r="D63" s="13"/>
      <c r="E63" s="14"/>
      <c r="F63" s="11"/>
      <c r="G63" s="11"/>
      <c r="H63" s="11"/>
      <c r="I63" s="11"/>
      <c r="J63" s="11"/>
      <c r="K63" s="11"/>
      <c r="L63" s="15"/>
      <c r="M63" s="14"/>
      <c r="N63" s="14"/>
      <c r="O63" s="12"/>
      <c r="P63" s="11"/>
      <c r="Q63" s="11"/>
      <c r="R63" s="11"/>
      <c r="S63" s="11"/>
      <c r="T63" s="16"/>
      <c r="U63" s="16"/>
      <c r="V63" s="15"/>
      <c r="W63" s="15"/>
      <c r="X63" s="12"/>
      <c r="Y63" s="13"/>
      <c r="Z63" s="17" t="str">
        <f aca="false">IF(OR(C63="",X63=""),"",ROUND(((X63+Y63)-(C63+D63))*24,1))</f>
        <v/>
      </c>
      <c r="AA63" s="14"/>
      <c r="AB63" s="15"/>
      <c r="AC63" s="11"/>
      <c r="AD63" s="11"/>
    </row>
    <row r="64" customFormat="false" ht="15" hidden="false" customHeight="false" outlineLevel="0" collapsed="false">
      <c r="A64" s="10" t="str">
        <f aca="false">IF(AND(C64="",K64=""),"",ROW()-5)</f>
        <v/>
      </c>
      <c r="B64" s="11"/>
      <c r="C64" s="12"/>
      <c r="D64" s="13"/>
      <c r="E64" s="14"/>
      <c r="F64" s="11"/>
      <c r="G64" s="11"/>
      <c r="H64" s="11"/>
      <c r="I64" s="11"/>
      <c r="J64" s="11"/>
      <c r="K64" s="11"/>
      <c r="L64" s="15"/>
      <c r="M64" s="14"/>
      <c r="N64" s="14"/>
      <c r="O64" s="12"/>
      <c r="P64" s="11"/>
      <c r="Q64" s="11"/>
      <c r="R64" s="11"/>
      <c r="S64" s="11"/>
      <c r="T64" s="16"/>
      <c r="U64" s="16"/>
      <c r="V64" s="15"/>
      <c r="W64" s="15"/>
      <c r="X64" s="12"/>
      <c r="Y64" s="13"/>
      <c r="Z64" s="17" t="str">
        <f aca="false">IF(OR(C64="",X64=""),"",ROUND(((X64+Y64)-(C64+D64))*24,1))</f>
        <v/>
      </c>
      <c r="AA64" s="14"/>
      <c r="AB64" s="15"/>
      <c r="AC64" s="11"/>
      <c r="AD64" s="11"/>
    </row>
    <row r="65" customFormat="false" ht="15" hidden="false" customHeight="false" outlineLevel="0" collapsed="false">
      <c r="A65" s="10" t="str">
        <f aca="false">IF(AND(C65="",K65=""),"",ROW()-5)</f>
        <v/>
      </c>
      <c r="B65" s="11"/>
      <c r="C65" s="12"/>
      <c r="D65" s="13"/>
      <c r="E65" s="14"/>
      <c r="F65" s="11"/>
      <c r="G65" s="11"/>
      <c r="H65" s="11"/>
      <c r="I65" s="11"/>
      <c r="J65" s="11"/>
      <c r="K65" s="11"/>
      <c r="L65" s="15"/>
      <c r="M65" s="14"/>
      <c r="N65" s="14"/>
      <c r="O65" s="12"/>
      <c r="P65" s="11"/>
      <c r="Q65" s="11"/>
      <c r="R65" s="11"/>
      <c r="S65" s="11"/>
      <c r="T65" s="16"/>
      <c r="U65" s="16"/>
      <c r="V65" s="15"/>
      <c r="W65" s="15"/>
      <c r="X65" s="12"/>
      <c r="Y65" s="13"/>
      <c r="Z65" s="17" t="str">
        <f aca="false">IF(OR(C65="",X65=""),"",ROUND(((X65+Y65)-(C65+D65))*24,1))</f>
        <v/>
      </c>
      <c r="AA65" s="14"/>
      <c r="AB65" s="15"/>
      <c r="AC65" s="11"/>
      <c r="AD65" s="11"/>
    </row>
    <row r="66" customFormat="false" ht="15" hidden="false" customHeight="false" outlineLevel="0" collapsed="false">
      <c r="A66" s="10" t="str">
        <f aca="false">IF(AND(C66="",K66=""),"",ROW()-5)</f>
        <v/>
      </c>
      <c r="B66" s="11"/>
      <c r="C66" s="12"/>
      <c r="D66" s="13"/>
      <c r="E66" s="14"/>
      <c r="F66" s="11"/>
      <c r="G66" s="11"/>
      <c r="H66" s="11"/>
      <c r="I66" s="11"/>
      <c r="J66" s="11"/>
      <c r="K66" s="11"/>
      <c r="L66" s="15"/>
      <c r="M66" s="14"/>
      <c r="N66" s="14"/>
      <c r="O66" s="12"/>
      <c r="P66" s="11"/>
      <c r="Q66" s="11"/>
      <c r="R66" s="11"/>
      <c r="S66" s="11"/>
      <c r="T66" s="16"/>
      <c r="U66" s="16"/>
      <c r="V66" s="15"/>
      <c r="W66" s="15"/>
      <c r="X66" s="12"/>
      <c r="Y66" s="13"/>
      <c r="Z66" s="17" t="str">
        <f aca="false">IF(OR(C66="",X66=""),"",ROUND(((X66+Y66)-(C66+D66))*24,1))</f>
        <v/>
      </c>
      <c r="AA66" s="14"/>
      <c r="AB66" s="15"/>
      <c r="AC66" s="11"/>
      <c r="AD66" s="11"/>
    </row>
    <row r="67" customFormat="false" ht="15" hidden="false" customHeight="false" outlineLevel="0" collapsed="false">
      <c r="A67" s="10" t="str">
        <f aca="false">IF(AND(C67="",K67=""),"",ROW()-5)</f>
        <v/>
      </c>
      <c r="B67" s="11"/>
      <c r="C67" s="12"/>
      <c r="D67" s="13"/>
      <c r="E67" s="14"/>
      <c r="F67" s="11"/>
      <c r="G67" s="11"/>
      <c r="H67" s="11"/>
      <c r="I67" s="11"/>
      <c r="J67" s="11"/>
      <c r="K67" s="11"/>
      <c r="L67" s="15"/>
      <c r="M67" s="14"/>
      <c r="N67" s="14"/>
      <c r="O67" s="12"/>
      <c r="P67" s="11"/>
      <c r="Q67" s="11"/>
      <c r="R67" s="11"/>
      <c r="S67" s="11"/>
      <c r="T67" s="16"/>
      <c r="U67" s="16"/>
      <c r="V67" s="15"/>
      <c r="W67" s="15"/>
      <c r="X67" s="12"/>
      <c r="Y67" s="13"/>
      <c r="Z67" s="17" t="str">
        <f aca="false">IF(OR(C67="",X67=""),"",ROUND(((X67+Y67)-(C67+D67))*24,1))</f>
        <v/>
      </c>
      <c r="AA67" s="14"/>
      <c r="AB67" s="15"/>
      <c r="AC67" s="11"/>
      <c r="AD67" s="11"/>
    </row>
    <row r="68" customFormat="false" ht="15" hidden="false" customHeight="false" outlineLevel="0" collapsed="false">
      <c r="A68" s="10" t="str">
        <f aca="false">IF(AND(C68="",K68=""),"",ROW()-5)</f>
        <v/>
      </c>
      <c r="B68" s="11"/>
      <c r="C68" s="12"/>
      <c r="D68" s="13"/>
      <c r="E68" s="14"/>
      <c r="F68" s="11"/>
      <c r="G68" s="11"/>
      <c r="H68" s="11"/>
      <c r="I68" s="11"/>
      <c r="J68" s="11"/>
      <c r="K68" s="11"/>
      <c r="L68" s="15"/>
      <c r="M68" s="14"/>
      <c r="N68" s="14"/>
      <c r="O68" s="12"/>
      <c r="P68" s="11"/>
      <c r="Q68" s="11"/>
      <c r="R68" s="11"/>
      <c r="S68" s="11"/>
      <c r="T68" s="16"/>
      <c r="U68" s="16"/>
      <c r="V68" s="15"/>
      <c r="W68" s="15"/>
      <c r="X68" s="12"/>
      <c r="Y68" s="13"/>
      <c r="Z68" s="17" t="str">
        <f aca="false">IF(OR(C68="",X68=""),"",ROUND(((X68+Y68)-(C68+D68))*24,1))</f>
        <v/>
      </c>
      <c r="AA68" s="14"/>
      <c r="AB68" s="15"/>
      <c r="AC68" s="11"/>
      <c r="AD68" s="11"/>
    </row>
    <row r="69" customFormat="false" ht="15" hidden="false" customHeight="false" outlineLevel="0" collapsed="false">
      <c r="A69" s="10" t="str">
        <f aca="false">IF(AND(C69="",K69=""),"",ROW()-5)</f>
        <v/>
      </c>
      <c r="B69" s="11"/>
      <c r="C69" s="12"/>
      <c r="D69" s="13"/>
      <c r="E69" s="14"/>
      <c r="F69" s="11"/>
      <c r="G69" s="11"/>
      <c r="H69" s="11"/>
      <c r="I69" s="11"/>
      <c r="J69" s="11"/>
      <c r="K69" s="11"/>
      <c r="L69" s="15"/>
      <c r="M69" s="14"/>
      <c r="N69" s="14"/>
      <c r="O69" s="12"/>
      <c r="P69" s="11"/>
      <c r="Q69" s="11"/>
      <c r="R69" s="11"/>
      <c r="S69" s="11"/>
      <c r="T69" s="16"/>
      <c r="U69" s="16"/>
      <c r="V69" s="15"/>
      <c r="W69" s="15"/>
      <c r="X69" s="12"/>
      <c r="Y69" s="13"/>
      <c r="Z69" s="17" t="str">
        <f aca="false">IF(OR(C69="",X69=""),"",ROUND(((X69+Y69)-(C69+D69))*24,1))</f>
        <v/>
      </c>
      <c r="AA69" s="14"/>
      <c r="AB69" s="15"/>
      <c r="AC69" s="11"/>
      <c r="AD69" s="11"/>
    </row>
    <row r="70" customFormat="false" ht="15" hidden="false" customHeight="false" outlineLevel="0" collapsed="false">
      <c r="A70" s="10" t="str">
        <f aca="false">IF(AND(C70="",K70=""),"",ROW()-5)</f>
        <v/>
      </c>
      <c r="B70" s="11"/>
      <c r="C70" s="12"/>
      <c r="D70" s="13"/>
      <c r="E70" s="14"/>
      <c r="F70" s="11"/>
      <c r="G70" s="11"/>
      <c r="H70" s="11"/>
      <c r="I70" s="11"/>
      <c r="J70" s="11"/>
      <c r="K70" s="11"/>
      <c r="L70" s="15"/>
      <c r="M70" s="14"/>
      <c r="N70" s="14"/>
      <c r="O70" s="12"/>
      <c r="P70" s="11"/>
      <c r="Q70" s="11"/>
      <c r="R70" s="11"/>
      <c r="S70" s="11"/>
      <c r="T70" s="16"/>
      <c r="U70" s="16"/>
      <c r="V70" s="15"/>
      <c r="W70" s="15"/>
      <c r="X70" s="12"/>
      <c r="Y70" s="13"/>
      <c r="Z70" s="17" t="str">
        <f aca="false">IF(OR(C70="",X70=""),"",ROUND(((X70+Y70)-(C70+D70))*24,1))</f>
        <v/>
      </c>
      <c r="AA70" s="14"/>
      <c r="AB70" s="15"/>
      <c r="AC70" s="11"/>
      <c r="AD70" s="11"/>
    </row>
    <row r="71" customFormat="false" ht="15" hidden="false" customHeight="false" outlineLevel="0" collapsed="false">
      <c r="A71" s="10" t="str">
        <f aca="false">IF(AND(C71="",K71=""),"",ROW()-5)</f>
        <v/>
      </c>
      <c r="B71" s="11"/>
      <c r="C71" s="12"/>
      <c r="D71" s="13"/>
      <c r="E71" s="14"/>
      <c r="F71" s="11"/>
      <c r="G71" s="11"/>
      <c r="H71" s="11"/>
      <c r="I71" s="11"/>
      <c r="J71" s="11"/>
      <c r="K71" s="11"/>
      <c r="L71" s="15"/>
      <c r="M71" s="14"/>
      <c r="N71" s="14"/>
      <c r="O71" s="12"/>
      <c r="P71" s="11"/>
      <c r="Q71" s="11"/>
      <c r="R71" s="11"/>
      <c r="S71" s="11"/>
      <c r="T71" s="16"/>
      <c r="U71" s="16"/>
      <c r="V71" s="15"/>
      <c r="W71" s="15"/>
      <c r="X71" s="12"/>
      <c r="Y71" s="13"/>
      <c r="Z71" s="17" t="str">
        <f aca="false">IF(OR(C71="",X71=""),"",ROUND(((X71+Y71)-(C71+D71))*24,1))</f>
        <v/>
      </c>
      <c r="AA71" s="14"/>
      <c r="AB71" s="15"/>
      <c r="AC71" s="11"/>
      <c r="AD71" s="11"/>
    </row>
    <row r="72" customFormat="false" ht="15" hidden="false" customHeight="false" outlineLevel="0" collapsed="false">
      <c r="A72" s="10" t="str">
        <f aca="false">IF(AND(C72="",K72=""),"",ROW()-5)</f>
        <v/>
      </c>
      <c r="B72" s="11"/>
      <c r="C72" s="12"/>
      <c r="D72" s="13"/>
      <c r="E72" s="14"/>
      <c r="F72" s="11"/>
      <c r="G72" s="11"/>
      <c r="H72" s="11"/>
      <c r="I72" s="11"/>
      <c r="J72" s="11"/>
      <c r="K72" s="11"/>
      <c r="L72" s="15"/>
      <c r="M72" s="14"/>
      <c r="N72" s="14"/>
      <c r="O72" s="12"/>
      <c r="P72" s="11"/>
      <c r="Q72" s="11"/>
      <c r="R72" s="11"/>
      <c r="S72" s="11"/>
      <c r="T72" s="16"/>
      <c r="U72" s="16"/>
      <c r="V72" s="15"/>
      <c r="W72" s="15"/>
      <c r="X72" s="12"/>
      <c r="Y72" s="13"/>
      <c r="Z72" s="17" t="str">
        <f aca="false">IF(OR(C72="",X72=""),"",ROUND(((X72+Y72)-(C72+D72))*24,1))</f>
        <v/>
      </c>
      <c r="AA72" s="14"/>
      <c r="AB72" s="15"/>
      <c r="AC72" s="11"/>
      <c r="AD72" s="11"/>
    </row>
    <row r="73" customFormat="false" ht="15" hidden="false" customHeight="false" outlineLevel="0" collapsed="false">
      <c r="A73" s="10" t="str">
        <f aca="false">IF(AND(C73="",K73=""),"",ROW()-5)</f>
        <v/>
      </c>
      <c r="B73" s="11"/>
      <c r="C73" s="12"/>
      <c r="D73" s="13"/>
      <c r="E73" s="14"/>
      <c r="F73" s="11"/>
      <c r="G73" s="11"/>
      <c r="H73" s="11"/>
      <c r="I73" s="11"/>
      <c r="J73" s="11"/>
      <c r="K73" s="11"/>
      <c r="L73" s="15"/>
      <c r="M73" s="14"/>
      <c r="N73" s="14"/>
      <c r="O73" s="12"/>
      <c r="P73" s="11"/>
      <c r="Q73" s="11"/>
      <c r="R73" s="11"/>
      <c r="S73" s="11"/>
      <c r="T73" s="16"/>
      <c r="U73" s="16"/>
      <c r="V73" s="15"/>
      <c r="W73" s="15"/>
      <c r="X73" s="12"/>
      <c r="Y73" s="13"/>
      <c r="Z73" s="17" t="str">
        <f aca="false">IF(OR(C73="",X73=""),"",ROUND(((X73+Y73)-(C73+D73))*24,1))</f>
        <v/>
      </c>
      <c r="AA73" s="14"/>
      <c r="AB73" s="15"/>
      <c r="AC73" s="11"/>
      <c r="AD73" s="11"/>
    </row>
    <row r="74" customFormat="false" ht="15" hidden="false" customHeight="false" outlineLevel="0" collapsed="false">
      <c r="A74" s="10" t="str">
        <f aca="false">IF(AND(C74="",K74=""),"",ROW()-5)</f>
        <v/>
      </c>
      <c r="B74" s="11"/>
      <c r="C74" s="12"/>
      <c r="D74" s="13"/>
      <c r="E74" s="14"/>
      <c r="F74" s="11"/>
      <c r="G74" s="11"/>
      <c r="H74" s="11"/>
      <c r="I74" s="11"/>
      <c r="J74" s="11"/>
      <c r="K74" s="11"/>
      <c r="L74" s="15"/>
      <c r="M74" s="14"/>
      <c r="N74" s="14"/>
      <c r="O74" s="12"/>
      <c r="P74" s="11"/>
      <c r="Q74" s="11"/>
      <c r="R74" s="11"/>
      <c r="S74" s="11"/>
      <c r="T74" s="16"/>
      <c r="U74" s="16"/>
      <c r="V74" s="15"/>
      <c r="W74" s="15"/>
      <c r="X74" s="12"/>
      <c r="Y74" s="13"/>
      <c r="Z74" s="17" t="str">
        <f aca="false">IF(OR(C74="",X74=""),"",ROUND(((X74+Y74)-(C74+D74))*24,1))</f>
        <v/>
      </c>
      <c r="AA74" s="14"/>
      <c r="AB74" s="15"/>
      <c r="AC74" s="11"/>
      <c r="AD74" s="11"/>
    </row>
    <row r="75" customFormat="false" ht="15" hidden="false" customHeight="false" outlineLevel="0" collapsed="false">
      <c r="A75" s="10" t="str">
        <f aca="false">IF(AND(C75="",K75=""),"",ROW()-5)</f>
        <v/>
      </c>
      <c r="B75" s="11"/>
      <c r="C75" s="12"/>
      <c r="D75" s="13"/>
      <c r="E75" s="14"/>
      <c r="F75" s="11"/>
      <c r="G75" s="11"/>
      <c r="H75" s="11"/>
      <c r="I75" s="11"/>
      <c r="J75" s="11"/>
      <c r="K75" s="11"/>
      <c r="L75" s="15"/>
      <c r="M75" s="14"/>
      <c r="N75" s="14"/>
      <c r="O75" s="12"/>
      <c r="P75" s="11"/>
      <c r="Q75" s="11"/>
      <c r="R75" s="11"/>
      <c r="S75" s="11"/>
      <c r="T75" s="16"/>
      <c r="U75" s="16"/>
      <c r="V75" s="15"/>
      <c r="W75" s="15"/>
      <c r="X75" s="12"/>
      <c r="Y75" s="13"/>
      <c r="Z75" s="17" t="str">
        <f aca="false">IF(OR(C75="",X75=""),"",ROUND(((X75+Y75)-(C75+D75))*24,1))</f>
        <v/>
      </c>
      <c r="AA75" s="14"/>
      <c r="AB75" s="15"/>
      <c r="AC75" s="11"/>
      <c r="AD75" s="11"/>
    </row>
    <row r="76" customFormat="false" ht="15" hidden="false" customHeight="false" outlineLevel="0" collapsed="false">
      <c r="A76" s="10" t="str">
        <f aca="false">IF(AND(C76="",K76=""),"",ROW()-5)</f>
        <v/>
      </c>
      <c r="B76" s="11"/>
      <c r="C76" s="12"/>
      <c r="D76" s="13"/>
      <c r="E76" s="14"/>
      <c r="F76" s="11"/>
      <c r="G76" s="11"/>
      <c r="H76" s="11"/>
      <c r="I76" s="11"/>
      <c r="J76" s="11"/>
      <c r="K76" s="11"/>
      <c r="L76" s="15"/>
      <c r="M76" s="14"/>
      <c r="N76" s="14"/>
      <c r="O76" s="12"/>
      <c r="P76" s="11"/>
      <c r="Q76" s="11"/>
      <c r="R76" s="11"/>
      <c r="S76" s="11"/>
      <c r="T76" s="16"/>
      <c r="U76" s="16"/>
      <c r="V76" s="15"/>
      <c r="W76" s="15"/>
      <c r="X76" s="12"/>
      <c r="Y76" s="13"/>
      <c r="Z76" s="17" t="str">
        <f aca="false">IF(OR(C76="",X76=""),"",ROUND(((X76+Y76)-(C76+D76))*24,1))</f>
        <v/>
      </c>
      <c r="AA76" s="14"/>
      <c r="AB76" s="15"/>
      <c r="AC76" s="11"/>
      <c r="AD76" s="11"/>
    </row>
    <row r="77" customFormat="false" ht="15" hidden="false" customHeight="false" outlineLevel="0" collapsed="false">
      <c r="A77" s="10" t="str">
        <f aca="false">IF(AND(C77="",K77=""),"",ROW()-5)</f>
        <v/>
      </c>
      <c r="B77" s="11"/>
      <c r="C77" s="12"/>
      <c r="D77" s="13"/>
      <c r="E77" s="14"/>
      <c r="F77" s="11"/>
      <c r="G77" s="11"/>
      <c r="H77" s="11"/>
      <c r="I77" s="11"/>
      <c r="J77" s="11"/>
      <c r="K77" s="11"/>
      <c r="L77" s="15"/>
      <c r="M77" s="14"/>
      <c r="N77" s="14"/>
      <c r="O77" s="12"/>
      <c r="P77" s="11"/>
      <c r="Q77" s="11"/>
      <c r="R77" s="11"/>
      <c r="S77" s="11"/>
      <c r="T77" s="16"/>
      <c r="U77" s="16"/>
      <c r="V77" s="15"/>
      <c r="W77" s="15"/>
      <c r="X77" s="12"/>
      <c r="Y77" s="13"/>
      <c r="Z77" s="17" t="str">
        <f aca="false">IF(OR(C77="",X77=""),"",ROUND(((X77+Y77)-(C77+D77))*24,1))</f>
        <v/>
      </c>
      <c r="AA77" s="14"/>
      <c r="AB77" s="15"/>
      <c r="AC77" s="11"/>
      <c r="AD77" s="11"/>
    </row>
    <row r="78" customFormat="false" ht="15" hidden="false" customHeight="false" outlineLevel="0" collapsed="false">
      <c r="A78" s="10" t="str">
        <f aca="false">IF(AND(C78="",K78=""),"",ROW()-5)</f>
        <v/>
      </c>
      <c r="B78" s="11"/>
      <c r="C78" s="12"/>
      <c r="D78" s="13"/>
      <c r="E78" s="14"/>
      <c r="F78" s="11"/>
      <c r="G78" s="11"/>
      <c r="H78" s="11"/>
      <c r="I78" s="11"/>
      <c r="J78" s="11"/>
      <c r="K78" s="11"/>
      <c r="L78" s="15"/>
      <c r="M78" s="14"/>
      <c r="N78" s="14"/>
      <c r="O78" s="12"/>
      <c r="P78" s="11"/>
      <c r="Q78" s="11"/>
      <c r="R78" s="11"/>
      <c r="S78" s="11"/>
      <c r="T78" s="16"/>
      <c r="U78" s="16"/>
      <c r="V78" s="15"/>
      <c r="W78" s="15"/>
      <c r="X78" s="12"/>
      <c r="Y78" s="13"/>
      <c r="Z78" s="17" t="str">
        <f aca="false">IF(OR(C78="",X78=""),"",ROUND(((X78+Y78)-(C78+D78))*24,1))</f>
        <v/>
      </c>
      <c r="AA78" s="14"/>
      <c r="AB78" s="15"/>
      <c r="AC78" s="11"/>
      <c r="AD78" s="11"/>
    </row>
    <row r="79" customFormat="false" ht="15" hidden="false" customHeight="false" outlineLevel="0" collapsed="false">
      <c r="A79" s="10" t="str">
        <f aca="false">IF(AND(C79="",K79=""),"",ROW()-5)</f>
        <v/>
      </c>
      <c r="B79" s="11"/>
      <c r="C79" s="12"/>
      <c r="D79" s="13"/>
      <c r="E79" s="14"/>
      <c r="F79" s="11"/>
      <c r="G79" s="11"/>
      <c r="H79" s="11"/>
      <c r="I79" s="11"/>
      <c r="J79" s="11"/>
      <c r="K79" s="11"/>
      <c r="L79" s="15"/>
      <c r="M79" s="14"/>
      <c r="N79" s="14"/>
      <c r="O79" s="12"/>
      <c r="P79" s="11"/>
      <c r="Q79" s="11"/>
      <c r="R79" s="11"/>
      <c r="S79" s="11"/>
      <c r="T79" s="16"/>
      <c r="U79" s="16"/>
      <c r="V79" s="15"/>
      <c r="W79" s="15"/>
      <c r="X79" s="12"/>
      <c r="Y79" s="13"/>
      <c r="Z79" s="17" t="str">
        <f aca="false">IF(OR(C79="",X79=""),"",ROUND(((X79+Y79)-(C79+D79))*24,1))</f>
        <v/>
      </c>
      <c r="AA79" s="14"/>
      <c r="AB79" s="15"/>
      <c r="AC79" s="11"/>
      <c r="AD79" s="11"/>
    </row>
    <row r="80" customFormat="false" ht="15" hidden="false" customHeight="false" outlineLevel="0" collapsed="false">
      <c r="A80" s="10" t="str">
        <f aca="false">IF(AND(C80="",K80=""),"",ROW()-5)</f>
        <v/>
      </c>
      <c r="B80" s="11"/>
      <c r="C80" s="12"/>
      <c r="D80" s="13"/>
      <c r="E80" s="14"/>
      <c r="F80" s="11"/>
      <c r="G80" s="11"/>
      <c r="H80" s="11"/>
      <c r="I80" s="11"/>
      <c r="J80" s="11"/>
      <c r="K80" s="11"/>
      <c r="L80" s="15"/>
      <c r="M80" s="14"/>
      <c r="N80" s="14"/>
      <c r="O80" s="12"/>
      <c r="P80" s="11"/>
      <c r="Q80" s="11"/>
      <c r="R80" s="11"/>
      <c r="S80" s="11"/>
      <c r="T80" s="16"/>
      <c r="U80" s="16"/>
      <c r="V80" s="15"/>
      <c r="W80" s="15"/>
      <c r="X80" s="12"/>
      <c r="Y80" s="13"/>
      <c r="Z80" s="17" t="str">
        <f aca="false">IF(OR(C80="",X80=""),"",ROUND(((X80+Y80)-(C80+D80))*24,1))</f>
        <v/>
      </c>
      <c r="AA80" s="14"/>
      <c r="AB80" s="15"/>
      <c r="AC80" s="11"/>
      <c r="AD80" s="11"/>
    </row>
    <row r="81" customFormat="false" ht="15" hidden="false" customHeight="false" outlineLevel="0" collapsed="false">
      <c r="A81" s="10" t="str">
        <f aca="false">IF(AND(C81="",K81=""),"",ROW()-5)</f>
        <v/>
      </c>
      <c r="B81" s="11"/>
      <c r="C81" s="12"/>
      <c r="D81" s="13"/>
      <c r="E81" s="14"/>
      <c r="F81" s="11"/>
      <c r="G81" s="11"/>
      <c r="H81" s="11"/>
      <c r="I81" s="11"/>
      <c r="J81" s="11"/>
      <c r="K81" s="11"/>
      <c r="L81" s="15"/>
      <c r="M81" s="14"/>
      <c r="N81" s="14"/>
      <c r="O81" s="12"/>
      <c r="P81" s="11"/>
      <c r="Q81" s="11"/>
      <c r="R81" s="11"/>
      <c r="S81" s="11"/>
      <c r="T81" s="16"/>
      <c r="U81" s="16"/>
      <c r="V81" s="15"/>
      <c r="W81" s="15"/>
      <c r="X81" s="12"/>
      <c r="Y81" s="13"/>
      <c r="Z81" s="17" t="str">
        <f aca="false">IF(OR(C81="",X81=""),"",ROUND(((X81+Y81)-(C81+D81))*24,1))</f>
        <v/>
      </c>
      <c r="AA81" s="14"/>
      <c r="AB81" s="15"/>
      <c r="AC81" s="11"/>
      <c r="AD81" s="11"/>
    </row>
    <row r="82" customFormat="false" ht="15" hidden="false" customHeight="false" outlineLevel="0" collapsed="false">
      <c r="A82" s="10" t="str">
        <f aca="false">IF(AND(C82="",K82=""),"",ROW()-5)</f>
        <v/>
      </c>
      <c r="B82" s="11"/>
      <c r="C82" s="12"/>
      <c r="D82" s="13"/>
      <c r="E82" s="14"/>
      <c r="F82" s="11"/>
      <c r="G82" s="11"/>
      <c r="H82" s="11"/>
      <c r="I82" s="11"/>
      <c r="J82" s="11"/>
      <c r="K82" s="11"/>
      <c r="L82" s="15"/>
      <c r="M82" s="14"/>
      <c r="N82" s="14"/>
      <c r="O82" s="12"/>
      <c r="P82" s="11"/>
      <c r="Q82" s="11"/>
      <c r="R82" s="11"/>
      <c r="S82" s="11"/>
      <c r="T82" s="16"/>
      <c r="U82" s="16"/>
      <c r="V82" s="15"/>
      <c r="W82" s="15"/>
      <c r="X82" s="12"/>
      <c r="Y82" s="13"/>
      <c r="Z82" s="17" t="str">
        <f aca="false">IF(OR(C82="",X82=""),"",ROUND(((X82+Y82)-(C82+D82))*24,1))</f>
        <v/>
      </c>
      <c r="AA82" s="14"/>
      <c r="AB82" s="15"/>
      <c r="AC82" s="11"/>
      <c r="AD82" s="11"/>
    </row>
    <row r="83" customFormat="false" ht="15" hidden="false" customHeight="false" outlineLevel="0" collapsed="false">
      <c r="A83" s="10" t="str">
        <f aca="false">IF(AND(C83="",K83=""),"",ROW()-5)</f>
        <v/>
      </c>
      <c r="B83" s="11"/>
      <c r="C83" s="12"/>
      <c r="D83" s="13"/>
      <c r="E83" s="14"/>
      <c r="F83" s="11"/>
      <c r="G83" s="11"/>
      <c r="H83" s="11"/>
      <c r="I83" s="11"/>
      <c r="J83" s="11"/>
      <c r="K83" s="11"/>
      <c r="L83" s="15"/>
      <c r="M83" s="14"/>
      <c r="N83" s="14"/>
      <c r="O83" s="12"/>
      <c r="P83" s="11"/>
      <c r="Q83" s="11"/>
      <c r="R83" s="11"/>
      <c r="S83" s="11"/>
      <c r="T83" s="16"/>
      <c r="U83" s="16"/>
      <c r="V83" s="15"/>
      <c r="W83" s="15"/>
      <c r="X83" s="12"/>
      <c r="Y83" s="13"/>
      <c r="Z83" s="17" t="str">
        <f aca="false">IF(OR(C83="",X83=""),"",ROUND(((X83+Y83)-(C83+D83))*24,1))</f>
        <v/>
      </c>
      <c r="AA83" s="14"/>
      <c r="AB83" s="15"/>
      <c r="AC83" s="11"/>
      <c r="AD83" s="11"/>
    </row>
    <row r="84" customFormat="false" ht="15" hidden="false" customHeight="false" outlineLevel="0" collapsed="false">
      <c r="A84" s="10" t="str">
        <f aca="false">IF(AND(C84="",K84=""),"",ROW()-5)</f>
        <v/>
      </c>
      <c r="B84" s="11"/>
      <c r="C84" s="12"/>
      <c r="D84" s="13"/>
      <c r="E84" s="14"/>
      <c r="F84" s="11"/>
      <c r="G84" s="11"/>
      <c r="H84" s="11"/>
      <c r="I84" s="11"/>
      <c r="J84" s="11"/>
      <c r="K84" s="11"/>
      <c r="L84" s="15"/>
      <c r="M84" s="14"/>
      <c r="N84" s="14"/>
      <c r="O84" s="12"/>
      <c r="P84" s="11"/>
      <c r="Q84" s="11"/>
      <c r="R84" s="11"/>
      <c r="S84" s="11"/>
      <c r="T84" s="16"/>
      <c r="U84" s="16"/>
      <c r="V84" s="15"/>
      <c r="W84" s="15"/>
      <c r="X84" s="12"/>
      <c r="Y84" s="13"/>
      <c r="Z84" s="17" t="str">
        <f aca="false">IF(OR(C84="",X84=""),"",ROUND(((X84+Y84)-(C84+D84))*24,1))</f>
        <v/>
      </c>
      <c r="AA84" s="14"/>
      <c r="AB84" s="15"/>
      <c r="AC84" s="11"/>
      <c r="AD84" s="11"/>
    </row>
    <row r="85" customFormat="false" ht="15" hidden="false" customHeight="false" outlineLevel="0" collapsed="false">
      <c r="A85" s="10" t="str">
        <f aca="false">IF(AND(C85="",K85=""),"",ROW()-5)</f>
        <v/>
      </c>
      <c r="B85" s="11"/>
      <c r="C85" s="12"/>
      <c r="D85" s="13"/>
      <c r="E85" s="14"/>
      <c r="F85" s="11"/>
      <c r="G85" s="11"/>
      <c r="H85" s="11"/>
      <c r="I85" s="11"/>
      <c r="J85" s="11"/>
      <c r="K85" s="11"/>
      <c r="L85" s="15"/>
      <c r="M85" s="14"/>
      <c r="N85" s="14"/>
      <c r="O85" s="12"/>
      <c r="P85" s="11"/>
      <c r="Q85" s="11"/>
      <c r="R85" s="11"/>
      <c r="S85" s="11"/>
      <c r="T85" s="16"/>
      <c r="U85" s="16"/>
      <c r="V85" s="15"/>
      <c r="W85" s="15"/>
      <c r="X85" s="12"/>
      <c r="Y85" s="13"/>
      <c r="Z85" s="17" t="str">
        <f aca="false">IF(OR(C85="",X85=""),"",ROUND(((X85+Y85)-(C85+D85))*24,1))</f>
        <v/>
      </c>
      <c r="AA85" s="14"/>
      <c r="AB85" s="15"/>
      <c r="AC85" s="11"/>
      <c r="AD85" s="11"/>
    </row>
    <row r="86" customFormat="false" ht="15" hidden="false" customHeight="false" outlineLevel="0" collapsed="false">
      <c r="A86" s="10" t="str">
        <f aca="false">IF(AND(C86="",K86=""),"",ROW()-5)</f>
        <v/>
      </c>
      <c r="B86" s="11"/>
      <c r="C86" s="12"/>
      <c r="D86" s="13"/>
      <c r="E86" s="14"/>
      <c r="F86" s="11"/>
      <c r="G86" s="11"/>
      <c r="H86" s="11"/>
      <c r="I86" s="11"/>
      <c r="J86" s="11"/>
      <c r="K86" s="11"/>
      <c r="L86" s="15"/>
      <c r="M86" s="14"/>
      <c r="N86" s="14"/>
      <c r="O86" s="12"/>
      <c r="P86" s="11"/>
      <c r="Q86" s="11"/>
      <c r="R86" s="11"/>
      <c r="S86" s="11"/>
      <c r="T86" s="16"/>
      <c r="U86" s="16"/>
      <c r="V86" s="15"/>
      <c r="W86" s="15"/>
      <c r="X86" s="12"/>
      <c r="Y86" s="13"/>
      <c r="Z86" s="17" t="str">
        <f aca="false">IF(OR(C86="",X86=""),"",ROUND(((X86+Y86)-(C86+D86))*24,1))</f>
        <v/>
      </c>
      <c r="AA86" s="14"/>
      <c r="AB86" s="15"/>
      <c r="AC86" s="11"/>
      <c r="AD86" s="11"/>
    </row>
    <row r="87" customFormat="false" ht="15" hidden="false" customHeight="false" outlineLevel="0" collapsed="false">
      <c r="A87" s="10" t="str">
        <f aca="false">IF(AND(C87="",K87=""),"",ROW()-5)</f>
        <v/>
      </c>
      <c r="B87" s="11"/>
      <c r="C87" s="12"/>
      <c r="D87" s="13"/>
      <c r="E87" s="14"/>
      <c r="F87" s="11"/>
      <c r="G87" s="11"/>
      <c r="H87" s="11"/>
      <c r="I87" s="11"/>
      <c r="J87" s="11"/>
      <c r="K87" s="11"/>
      <c r="L87" s="15"/>
      <c r="M87" s="14"/>
      <c r="N87" s="14"/>
      <c r="O87" s="12"/>
      <c r="P87" s="11"/>
      <c r="Q87" s="11"/>
      <c r="R87" s="11"/>
      <c r="S87" s="11"/>
      <c r="T87" s="16"/>
      <c r="U87" s="16"/>
      <c r="V87" s="15"/>
      <c r="W87" s="15"/>
      <c r="X87" s="12"/>
      <c r="Y87" s="13"/>
      <c r="Z87" s="17" t="str">
        <f aca="false">IF(OR(C87="",X87=""),"",ROUND(((X87+Y87)-(C87+D87))*24,1))</f>
        <v/>
      </c>
      <c r="AA87" s="14"/>
      <c r="AB87" s="15"/>
      <c r="AC87" s="11"/>
      <c r="AD87" s="11"/>
    </row>
    <row r="88" customFormat="false" ht="15" hidden="false" customHeight="false" outlineLevel="0" collapsed="false">
      <c r="A88" s="10" t="str">
        <f aca="false">IF(AND(C88="",K88=""),"",ROW()-5)</f>
        <v/>
      </c>
      <c r="B88" s="11"/>
      <c r="C88" s="12"/>
      <c r="D88" s="13"/>
      <c r="E88" s="14"/>
      <c r="F88" s="11"/>
      <c r="G88" s="11"/>
      <c r="H88" s="11"/>
      <c r="I88" s="11"/>
      <c r="J88" s="11"/>
      <c r="K88" s="11"/>
      <c r="L88" s="15"/>
      <c r="M88" s="14"/>
      <c r="N88" s="14"/>
      <c r="O88" s="12"/>
      <c r="P88" s="11"/>
      <c r="Q88" s="11"/>
      <c r="R88" s="11"/>
      <c r="S88" s="11"/>
      <c r="T88" s="16"/>
      <c r="U88" s="16"/>
      <c r="V88" s="15"/>
      <c r="W88" s="15"/>
      <c r="X88" s="12"/>
      <c r="Y88" s="13"/>
      <c r="Z88" s="17" t="str">
        <f aca="false">IF(OR(C88="",X88=""),"",ROUND(((X88+Y88)-(C88+D88))*24,1))</f>
        <v/>
      </c>
      <c r="AA88" s="14"/>
      <c r="AB88" s="15"/>
      <c r="AC88" s="11"/>
      <c r="AD88" s="11"/>
    </row>
    <row r="89" customFormat="false" ht="15" hidden="false" customHeight="false" outlineLevel="0" collapsed="false">
      <c r="A89" s="10" t="str">
        <f aca="false">IF(AND(C89="",K89=""),"",ROW()-5)</f>
        <v/>
      </c>
      <c r="B89" s="11"/>
      <c r="C89" s="12"/>
      <c r="D89" s="13"/>
      <c r="E89" s="14"/>
      <c r="F89" s="11"/>
      <c r="G89" s="11"/>
      <c r="H89" s="11"/>
      <c r="I89" s="11"/>
      <c r="J89" s="11"/>
      <c r="K89" s="11"/>
      <c r="L89" s="15"/>
      <c r="M89" s="14"/>
      <c r="N89" s="14"/>
      <c r="O89" s="12"/>
      <c r="P89" s="11"/>
      <c r="Q89" s="11"/>
      <c r="R89" s="11"/>
      <c r="S89" s="11"/>
      <c r="T89" s="16"/>
      <c r="U89" s="16"/>
      <c r="V89" s="15"/>
      <c r="W89" s="15"/>
      <c r="X89" s="12"/>
      <c r="Y89" s="13"/>
      <c r="Z89" s="17" t="str">
        <f aca="false">IF(OR(C89="",X89=""),"",ROUND(((X89+Y89)-(C89+D89))*24,1))</f>
        <v/>
      </c>
      <c r="AA89" s="14"/>
      <c r="AB89" s="15"/>
      <c r="AC89" s="11"/>
      <c r="AD89" s="11"/>
    </row>
    <row r="90" customFormat="false" ht="15" hidden="false" customHeight="false" outlineLevel="0" collapsed="false">
      <c r="A90" s="10" t="str">
        <f aca="false">IF(AND(C90="",K90=""),"",ROW()-5)</f>
        <v/>
      </c>
      <c r="B90" s="11"/>
      <c r="C90" s="12"/>
      <c r="D90" s="13"/>
      <c r="E90" s="14"/>
      <c r="F90" s="11"/>
      <c r="G90" s="11"/>
      <c r="H90" s="11"/>
      <c r="I90" s="11"/>
      <c r="J90" s="11"/>
      <c r="K90" s="11"/>
      <c r="L90" s="15"/>
      <c r="M90" s="14"/>
      <c r="N90" s="14"/>
      <c r="O90" s="12"/>
      <c r="P90" s="11"/>
      <c r="Q90" s="11"/>
      <c r="R90" s="11"/>
      <c r="S90" s="11"/>
      <c r="T90" s="16"/>
      <c r="U90" s="16"/>
      <c r="V90" s="15"/>
      <c r="W90" s="15"/>
      <c r="X90" s="12"/>
      <c r="Y90" s="13"/>
      <c r="Z90" s="17" t="str">
        <f aca="false">IF(OR(C90="",X90=""),"",ROUND(((X90+Y90)-(C90+D90))*24,1))</f>
        <v/>
      </c>
      <c r="AA90" s="14"/>
      <c r="AB90" s="15"/>
      <c r="AC90" s="11"/>
      <c r="AD90" s="11"/>
    </row>
    <row r="91" customFormat="false" ht="15" hidden="false" customHeight="false" outlineLevel="0" collapsed="false">
      <c r="A91" s="10" t="str">
        <f aca="false">IF(AND(C91="",K91=""),"",ROW()-5)</f>
        <v/>
      </c>
      <c r="B91" s="11"/>
      <c r="C91" s="12"/>
      <c r="D91" s="13"/>
      <c r="E91" s="14"/>
      <c r="F91" s="11"/>
      <c r="G91" s="11"/>
      <c r="H91" s="11"/>
      <c r="I91" s="11"/>
      <c r="J91" s="11"/>
      <c r="K91" s="11"/>
      <c r="L91" s="15"/>
      <c r="M91" s="14"/>
      <c r="N91" s="14"/>
      <c r="O91" s="12"/>
      <c r="P91" s="11"/>
      <c r="Q91" s="11"/>
      <c r="R91" s="11"/>
      <c r="S91" s="11"/>
      <c r="T91" s="16"/>
      <c r="U91" s="16"/>
      <c r="V91" s="15"/>
      <c r="W91" s="15"/>
      <c r="X91" s="12"/>
      <c r="Y91" s="13"/>
      <c r="Z91" s="17" t="str">
        <f aca="false">IF(OR(C91="",X91=""),"",ROUND(((X91+Y91)-(C91+D91))*24,1))</f>
        <v/>
      </c>
      <c r="AA91" s="14"/>
      <c r="AB91" s="15"/>
      <c r="AC91" s="11"/>
      <c r="AD91" s="11"/>
    </row>
    <row r="92" customFormat="false" ht="15" hidden="false" customHeight="false" outlineLevel="0" collapsed="false">
      <c r="A92" s="10" t="str">
        <f aca="false">IF(AND(C92="",K92=""),"",ROW()-5)</f>
        <v/>
      </c>
      <c r="B92" s="11"/>
      <c r="C92" s="12"/>
      <c r="D92" s="13"/>
      <c r="E92" s="14"/>
      <c r="F92" s="11"/>
      <c r="G92" s="11"/>
      <c r="H92" s="11"/>
      <c r="I92" s="11"/>
      <c r="J92" s="11"/>
      <c r="K92" s="11"/>
      <c r="L92" s="15"/>
      <c r="M92" s="14"/>
      <c r="N92" s="14"/>
      <c r="O92" s="12"/>
      <c r="P92" s="11"/>
      <c r="Q92" s="11"/>
      <c r="R92" s="11"/>
      <c r="S92" s="11"/>
      <c r="T92" s="16"/>
      <c r="U92" s="16"/>
      <c r="V92" s="15"/>
      <c r="W92" s="15"/>
      <c r="X92" s="12"/>
      <c r="Y92" s="13"/>
      <c r="Z92" s="17" t="str">
        <f aca="false">IF(OR(C92="",X92=""),"",ROUND(((X92+Y92)-(C92+D92))*24,1))</f>
        <v/>
      </c>
      <c r="AA92" s="14"/>
      <c r="AB92" s="15"/>
      <c r="AC92" s="11"/>
      <c r="AD92" s="11"/>
    </row>
    <row r="93" customFormat="false" ht="15" hidden="false" customHeight="false" outlineLevel="0" collapsed="false">
      <c r="A93" s="10" t="str">
        <f aca="false">IF(AND(C93="",K93=""),"",ROW()-5)</f>
        <v/>
      </c>
      <c r="B93" s="11"/>
      <c r="C93" s="12"/>
      <c r="D93" s="13"/>
      <c r="E93" s="14"/>
      <c r="F93" s="11"/>
      <c r="G93" s="11"/>
      <c r="H93" s="11"/>
      <c r="I93" s="11"/>
      <c r="J93" s="11"/>
      <c r="K93" s="11"/>
      <c r="L93" s="15"/>
      <c r="M93" s="14"/>
      <c r="N93" s="14"/>
      <c r="O93" s="12"/>
      <c r="P93" s="11"/>
      <c r="Q93" s="11"/>
      <c r="R93" s="11"/>
      <c r="S93" s="11"/>
      <c r="T93" s="16"/>
      <c r="U93" s="16"/>
      <c r="V93" s="15"/>
      <c r="W93" s="15"/>
      <c r="X93" s="12"/>
      <c r="Y93" s="13"/>
      <c r="Z93" s="17" t="str">
        <f aca="false">IF(OR(C93="",X93=""),"",ROUND(((X93+Y93)-(C93+D93))*24,1))</f>
        <v/>
      </c>
      <c r="AA93" s="14"/>
      <c r="AB93" s="15"/>
      <c r="AC93" s="11"/>
      <c r="AD93" s="11"/>
    </row>
    <row r="94" customFormat="false" ht="15" hidden="false" customHeight="false" outlineLevel="0" collapsed="false">
      <c r="A94" s="10" t="str">
        <f aca="false">IF(AND(C94="",K94=""),"",ROW()-5)</f>
        <v/>
      </c>
      <c r="B94" s="11"/>
      <c r="C94" s="12"/>
      <c r="D94" s="13"/>
      <c r="E94" s="14"/>
      <c r="F94" s="11"/>
      <c r="G94" s="11"/>
      <c r="H94" s="11"/>
      <c r="I94" s="11"/>
      <c r="J94" s="11"/>
      <c r="K94" s="11"/>
      <c r="L94" s="15"/>
      <c r="M94" s="14"/>
      <c r="N94" s="14"/>
      <c r="O94" s="12"/>
      <c r="P94" s="11"/>
      <c r="Q94" s="11"/>
      <c r="R94" s="11"/>
      <c r="S94" s="11"/>
      <c r="T94" s="16"/>
      <c r="U94" s="16"/>
      <c r="V94" s="15"/>
      <c r="W94" s="15"/>
      <c r="X94" s="12"/>
      <c r="Y94" s="13"/>
      <c r="Z94" s="17" t="str">
        <f aca="false">IF(OR(C94="",X94=""),"",ROUND(((X94+Y94)-(C94+D94))*24,1))</f>
        <v/>
      </c>
      <c r="AA94" s="14"/>
      <c r="AB94" s="15"/>
      <c r="AC94" s="11"/>
      <c r="AD94" s="11"/>
    </row>
    <row r="95" customFormat="false" ht="15" hidden="false" customHeight="false" outlineLevel="0" collapsed="false">
      <c r="A95" s="10" t="str">
        <f aca="false">IF(AND(C95="",K95=""),"",ROW()-5)</f>
        <v/>
      </c>
      <c r="B95" s="11"/>
      <c r="C95" s="12"/>
      <c r="D95" s="13"/>
      <c r="E95" s="14"/>
      <c r="F95" s="11"/>
      <c r="G95" s="11"/>
      <c r="H95" s="11"/>
      <c r="I95" s="11"/>
      <c r="J95" s="11"/>
      <c r="K95" s="11"/>
      <c r="L95" s="15"/>
      <c r="M95" s="14"/>
      <c r="N95" s="14"/>
      <c r="O95" s="12"/>
      <c r="P95" s="11"/>
      <c r="Q95" s="11"/>
      <c r="R95" s="11"/>
      <c r="S95" s="11"/>
      <c r="T95" s="16"/>
      <c r="U95" s="16"/>
      <c r="V95" s="15"/>
      <c r="W95" s="15"/>
      <c r="X95" s="12"/>
      <c r="Y95" s="13"/>
      <c r="Z95" s="17" t="str">
        <f aca="false">IF(OR(C95="",X95=""),"",ROUND(((X95+Y95)-(C95+D95))*24,1))</f>
        <v/>
      </c>
      <c r="AA95" s="14"/>
      <c r="AB95" s="15"/>
      <c r="AC95" s="11"/>
      <c r="AD95" s="11"/>
    </row>
    <row r="96" customFormat="false" ht="15" hidden="false" customHeight="false" outlineLevel="0" collapsed="false">
      <c r="A96" s="10" t="str">
        <f aca="false">IF(AND(C96="",K96=""),"",ROW()-5)</f>
        <v/>
      </c>
      <c r="B96" s="11"/>
      <c r="C96" s="12"/>
      <c r="D96" s="13"/>
      <c r="E96" s="14"/>
      <c r="F96" s="11"/>
      <c r="G96" s="11"/>
      <c r="H96" s="11"/>
      <c r="I96" s="11"/>
      <c r="J96" s="11"/>
      <c r="K96" s="11"/>
      <c r="L96" s="15"/>
      <c r="M96" s="14"/>
      <c r="N96" s="14"/>
      <c r="O96" s="12"/>
      <c r="P96" s="11"/>
      <c r="Q96" s="11"/>
      <c r="R96" s="11"/>
      <c r="S96" s="11"/>
      <c r="T96" s="16"/>
      <c r="U96" s="16"/>
      <c r="V96" s="15"/>
      <c r="W96" s="15"/>
      <c r="X96" s="12"/>
      <c r="Y96" s="13"/>
      <c r="Z96" s="17" t="str">
        <f aca="false">IF(OR(C96="",X96=""),"",ROUND(((X96+Y96)-(C96+D96))*24,1))</f>
        <v/>
      </c>
      <c r="AA96" s="14"/>
      <c r="AB96" s="15"/>
      <c r="AC96" s="11"/>
      <c r="AD96" s="11"/>
    </row>
    <row r="97" customFormat="false" ht="15" hidden="false" customHeight="false" outlineLevel="0" collapsed="false">
      <c r="A97" s="10" t="str">
        <f aca="false">IF(AND(C97="",K97=""),"",ROW()-5)</f>
        <v/>
      </c>
      <c r="B97" s="11"/>
      <c r="C97" s="12"/>
      <c r="D97" s="13"/>
      <c r="E97" s="14"/>
      <c r="F97" s="11"/>
      <c r="G97" s="11"/>
      <c r="H97" s="11"/>
      <c r="I97" s="11"/>
      <c r="J97" s="11"/>
      <c r="K97" s="11"/>
      <c r="L97" s="15"/>
      <c r="M97" s="14"/>
      <c r="N97" s="14"/>
      <c r="O97" s="12"/>
      <c r="P97" s="11"/>
      <c r="Q97" s="11"/>
      <c r="R97" s="11"/>
      <c r="S97" s="11"/>
      <c r="T97" s="16"/>
      <c r="U97" s="16"/>
      <c r="V97" s="15"/>
      <c r="W97" s="15"/>
      <c r="X97" s="12"/>
      <c r="Y97" s="13"/>
      <c r="Z97" s="17" t="str">
        <f aca="false">IF(OR(C97="",X97=""),"",ROUND(((X97+Y97)-(C97+D97))*24,1))</f>
        <v/>
      </c>
      <c r="AA97" s="14"/>
      <c r="AB97" s="15"/>
      <c r="AC97" s="11"/>
      <c r="AD97" s="11"/>
    </row>
    <row r="98" customFormat="false" ht="15" hidden="false" customHeight="false" outlineLevel="0" collapsed="false">
      <c r="A98" s="10" t="str">
        <f aca="false">IF(AND(C98="",K98=""),"",ROW()-5)</f>
        <v/>
      </c>
      <c r="B98" s="11"/>
      <c r="C98" s="12"/>
      <c r="D98" s="13"/>
      <c r="E98" s="14"/>
      <c r="F98" s="11"/>
      <c r="G98" s="11"/>
      <c r="H98" s="11"/>
      <c r="I98" s="11"/>
      <c r="J98" s="11"/>
      <c r="K98" s="11"/>
      <c r="L98" s="15"/>
      <c r="M98" s="14"/>
      <c r="N98" s="14"/>
      <c r="O98" s="12"/>
      <c r="P98" s="11"/>
      <c r="Q98" s="11"/>
      <c r="R98" s="11"/>
      <c r="S98" s="11"/>
      <c r="T98" s="16"/>
      <c r="U98" s="16"/>
      <c r="V98" s="15"/>
      <c r="W98" s="15"/>
      <c r="X98" s="12"/>
      <c r="Y98" s="13"/>
      <c r="Z98" s="17" t="str">
        <f aca="false">IF(OR(C98="",X98=""),"",ROUND(((X98+Y98)-(C98+D98))*24,1))</f>
        <v/>
      </c>
      <c r="AA98" s="14"/>
      <c r="AB98" s="15"/>
      <c r="AC98" s="11"/>
      <c r="AD98" s="11"/>
    </row>
    <row r="99" customFormat="false" ht="15" hidden="false" customHeight="false" outlineLevel="0" collapsed="false">
      <c r="A99" s="10" t="str">
        <f aca="false">IF(AND(C99="",K99=""),"",ROW()-5)</f>
        <v/>
      </c>
      <c r="B99" s="11"/>
      <c r="C99" s="12"/>
      <c r="D99" s="13"/>
      <c r="E99" s="14"/>
      <c r="F99" s="11"/>
      <c r="G99" s="11"/>
      <c r="H99" s="11"/>
      <c r="I99" s="11"/>
      <c r="J99" s="11"/>
      <c r="K99" s="11"/>
      <c r="L99" s="15"/>
      <c r="M99" s="14"/>
      <c r="N99" s="14"/>
      <c r="O99" s="12"/>
      <c r="P99" s="11"/>
      <c r="Q99" s="11"/>
      <c r="R99" s="11"/>
      <c r="S99" s="11"/>
      <c r="T99" s="16"/>
      <c r="U99" s="16"/>
      <c r="V99" s="15"/>
      <c r="W99" s="15"/>
      <c r="X99" s="12"/>
      <c r="Y99" s="13"/>
      <c r="Z99" s="17" t="str">
        <f aca="false">IF(OR(C99="",X99=""),"",ROUND(((X99+Y99)-(C99+D99))*24,1))</f>
        <v/>
      </c>
      <c r="AA99" s="14"/>
      <c r="AB99" s="15"/>
      <c r="AC99" s="11"/>
      <c r="AD99" s="11"/>
    </row>
    <row r="100" customFormat="false" ht="15" hidden="false" customHeight="false" outlineLevel="0" collapsed="false">
      <c r="A100" s="10" t="str">
        <f aca="false">IF(AND(C100="",K100=""),"",ROW()-5)</f>
        <v/>
      </c>
      <c r="B100" s="11"/>
      <c r="C100" s="12"/>
      <c r="D100" s="13"/>
      <c r="E100" s="14"/>
      <c r="F100" s="11"/>
      <c r="G100" s="11"/>
      <c r="H100" s="11"/>
      <c r="I100" s="11"/>
      <c r="J100" s="11"/>
      <c r="K100" s="11"/>
      <c r="L100" s="15"/>
      <c r="M100" s="14"/>
      <c r="N100" s="14"/>
      <c r="O100" s="12"/>
      <c r="P100" s="11"/>
      <c r="Q100" s="11"/>
      <c r="R100" s="11"/>
      <c r="S100" s="11"/>
      <c r="T100" s="16"/>
      <c r="U100" s="16"/>
      <c r="V100" s="15"/>
      <c r="W100" s="15"/>
      <c r="X100" s="12"/>
      <c r="Y100" s="13"/>
      <c r="Z100" s="17" t="str">
        <f aca="false">IF(OR(C100="",X100=""),"",ROUND(((X100+Y100)-(C100+D100))*24,1))</f>
        <v/>
      </c>
      <c r="AA100" s="14"/>
      <c r="AB100" s="15"/>
      <c r="AC100" s="11"/>
      <c r="AD100" s="11"/>
    </row>
    <row r="101" customFormat="false" ht="15" hidden="false" customHeight="false" outlineLevel="0" collapsed="false">
      <c r="A101" s="10" t="str">
        <f aca="false">IF(AND(C101="",K101=""),"",ROW()-5)</f>
        <v/>
      </c>
      <c r="B101" s="11"/>
      <c r="C101" s="12"/>
      <c r="D101" s="13"/>
      <c r="E101" s="14"/>
      <c r="F101" s="11"/>
      <c r="G101" s="11"/>
      <c r="H101" s="11"/>
      <c r="I101" s="11"/>
      <c r="J101" s="11"/>
      <c r="K101" s="11"/>
      <c r="L101" s="15"/>
      <c r="M101" s="14"/>
      <c r="N101" s="14"/>
      <c r="O101" s="12"/>
      <c r="P101" s="11"/>
      <c r="Q101" s="11"/>
      <c r="R101" s="11"/>
      <c r="S101" s="11"/>
      <c r="T101" s="16"/>
      <c r="U101" s="16"/>
      <c r="V101" s="15"/>
      <c r="W101" s="15"/>
      <c r="X101" s="12"/>
      <c r="Y101" s="13"/>
      <c r="Z101" s="17" t="str">
        <f aca="false">IF(OR(C101="",X101=""),"",ROUND(((X101+Y101)-(C101+D101))*24,1))</f>
        <v/>
      </c>
      <c r="AA101" s="14"/>
      <c r="AB101" s="15"/>
      <c r="AC101" s="11"/>
      <c r="AD101" s="11"/>
    </row>
    <row r="102" customFormat="false" ht="15" hidden="false" customHeight="false" outlineLevel="0" collapsed="false">
      <c r="A102" s="10" t="str">
        <f aca="false">IF(AND(C102="",K102=""),"",ROW()-5)</f>
        <v/>
      </c>
      <c r="B102" s="11"/>
      <c r="C102" s="12"/>
      <c r="D102" s="13"/>
      <c r="E102" s="14"/>
      <c r="F102" s="11"/>
      <c r="G102" s="11"/>
      <c r="H102" s="11"/>
      <c r="I102" s="11"/>
      <c r="J102" s="11"/>
      <c r="K102" s="11"/>
      <c r="L102" s="15"/>
      <c r="M102" s="14"/>
      <c r="N102" s="14"/>
      <c r="O102" s="12"/>
      <c r="P102" s="11"/>
      <c r="Q102" s="11"/>
      <c r="R102" s="11"/>
      <c r="S102" s="11"/>
      <c r="T102" s="16"/>
      <c r="U102" s="16"/>
      <c r="V102" s="15"/>
      <c r="W102" s="15"/>
      <c r="X102" s="12"/>
      <c r="Y102" s="13"/>
      <c r="Z102" s="17" t="str">
        <f aca="false">IF(OR(C102="",X102=""),"",ROUND(((X102+Y102)-(C102+D102))*24,1))</f>
        <v/>
      </c>
      <c r="AA102" s="14"/>
      <c r="AB102" s="15"/>
      <c r="AC102" s="11"/>
      <c r="AD102" s="11"/>
    </row>
    <row r="103" customFormat="false" ht="15" hidden="false" customHeight="false" outlineLevel="0" collapsed="false">
      <c r="A103" s="10" t="str">
        <f aca="false">IF(AND(C103="",K103=""),"",ROW()-5)</f>
        <v/>
      </c>
      <c r="B103" s="11"/>
      <c r="C103" s="12"/>
      <c r="D103" s="13"/>
      <c r="E103" s="14"/>
      <c r="F103" s="11"/>
      <c r="G103" s="11"/>
      <c r="H103" s="11"/>
      <c r="I103" s="11"/>
      <c r="J103" s="11"/>
      <c r="K103" s="11"/>
      <c r="L103" s="15"/>
      <c r="M103" s="14"/>
      <c r="N103" s="14"/>
      <c r="O103" s="12"/>
      <c r="P103" s="11"/>
      <c r="Q103" s="11"/>
      <c r="R103" s="11"/>
      <c r="S103" s="11"/>
      <c r="T103" s="16"/>
      <c r="U103" s="16"/>
      <c r="V103" s="15"/>
      <c r="W103" s="15"/>
      <c r="X103" s="12"/>
      <c r="Y103" s="13"/>
      <c r="Z103" s="17" t="str">
        <f aca="false">IF(OR(C103="",X103=""),"",ROUND(((X103+Y103)-(C103+D103))*24,1))</f>
        <v/>
      </c>
      <c r="AA103" s="14"/>
      <c r="AB103" s="15"/>
      <c r="AC103" s="11"/>
      <c r="AD103" s="11"/>
    </row>
    <row r="104" customFormat="false" ht="15" hidden="false" customHeight="false" outlineLevel="0" collapsed="false">
      <c r="A104" s="10" t="str">
        <f aca="false">IF(AND(C104="",K104=""),"",ROW()-5)</f>
        <v/>
      </c>
      <c r="B104" s="11"/>
      <c r="C104" s="12"/>
      <c r="D104" s="13"/>
      <c r="E104" s="14"/>
      <c r="F104" s="11"/>
      <c r="G104" s="11"/>
      <c r="H104" s="11"/>
      <c r="I104" s="11"/>
      <c r="J104" s="11"/>
      <c r="K104" s="11"/>
      <c r="L104" s="15"/>
      <c r="M104" s="14"/>
      <c r="N104" s="14"/>
      <c r="O104" s="12"/>
      <c r="P104" s="11"/>
      <c r="Q104" s="11"/>
      <c r="R104" s="11"/>
      <c r="S104" s="11"/>
      <c r="T104" s="16"/>
      <c r="U104" s="16"/>
      <c r="V104" s="15"/>
      <c r="W104" s="15"/>
      <c r="X104" s="12"/>
      <c r="Y104" s="13"/>
      <c r="Z104" s="17" t="str">
        <f aca="false">IF(OR(C104="",X104=""),"",ROUND(((X104+Y104)-(C104+D104))*24,1))</f>
        <v/>
      </c>
      <c r="AA104" s="14"/>
      <c r="AB104" s="15"/>
      <c r="AC104" s="11"/>
      <c r="AD104" s="11"/>
    </row>
    <row r="105" customFormat="false" ht="15" hidden="false" customHeight="false" outlineLevel="0" collapsed="false">
      <c r="A105" s="10" t="str">
        <f aca="false">IF(AND(C105="",K105=""),"",ROW()-5)</f>
        <v/>
      </c>
      <c r="B105" s="11"/>
      <c r="C105" s="12"/>
      <c r="D105" s="13"/>
      <c r="E105" s="14"/>
      <c r="F105" s="11"/>
      <c r="G105" s="11"/>
      <c r="H105" s="11"/>
      <c r="I105" s="11"/>
      <c r="J105" s="11"/>
      <c r="K105" s="11"/>
      <c r="L105" s="15"/>
      <c r="M105" s="14"/>
      <c r="N105" s="14"/>
      <c r="O105" s="12"/>
      <c r="P105" s="11"/>
      <c r="Q105" s="11"/>
      <c r="R105" s="11"/>
      <c r="S105" s="11"/>
      <c r="T105" s="16"/>
      <c r="U105" s="16"/>
      <c r="V105" s="15"/>
      <c r="W105" s="15"/>
      <c r="X105" s="12"/>
      <c r="Y105" s="13"/>
      <c r="Z105" s="17" t="str">
        <f aca="false">IF(OR(C105="",X105=""),"",ROUND(((X105+Y105)-(C105+D105))*24,1))</f>
        <v/>
      </c>
      <c r="AA105" s="14"/>
      <c r="AB105" s="15"/>
      <c r="AC105" s="11"/>
      <c r="AD105" s="11"/>
    </row>
    <row r="106" customFormat="false" ht="15" hidden="false" customHeight="false" outlineLevel="0" collapsed="false">
      <c r="A106" s="10" t="str">
        <f aca="false">IF(AND(C106="",K106=""),"",ROW()-5)</f>
        <v/>
      </c>
      <c r="B106" s="11"/>
      <c r="C106" s="12"/>
      <c r="D106" s="13"/>
      <c r="E106" s="14"/>
      <c r="F106" s="11"/>
      <c r="G106" s="11"/>
      <c r="H106" s="11"/>
      <c r="I106" s="11"/>
      <c r="J106" s="11"/>
      <c r="K106" s="11"/>
      <c r="L106" s="15"/>
      <c r="M106" s="14"/>
      <c r="N106" s="14"/>
      <c r="O106" s="12"/>
      <c r="P106" s="11"/>
      <c r="Q106" s="11"/>
      <c r="R106" s="11"/>
      <c r="S106" s="11"/>
      <c r="T106" s="16"/>
      <c r="U106" s="16"/>
      <c r="V106" s="15"/>
      <c r="W106" s="15"/>
      <c r="X106" s="12"/>
      <c r="Y106" s="13"/>
      <c r="Z106" s="17" t="str">
        <f aca="false">IF(OR(C106="",X106=""),"",ROUND(((X106+Y106)-(C106+D106))*24,1))</f>
        <v/>
      </c>
      <c r="AA106" s="14"/>
      <c r="AB106" s="15"/>
      <c r="AC106" s="11"/>
      <c r="AD106" s="11"/>
    </row>
    <row r="107" customFormat="false" ht="15" hidden="false" customHeight="false" outlineLevel="0" collapsed="false">
      <c r="A107" s="10" t="str">
        <f aca="false">IF(AND(C107="",K107=""),"",ROW()-5)</f>
        <v/>
      </c>
      <c r="B107" s="11"/>
      <c r="C107" s="12"/>
      <c r="D107" s="13"/>
      <c r="E107" s="14"/>
      <c r="F107" s="11"/>
      <c r="G107" s="11"/>
      <c r="H107" s="11"/>
      <c r="I107" s="11"/>
      <c r="J107" s="11"/>
      <c r="K107" s="11"/>
      <c r="L107" s="15"/>
      <c r="M107" s="14"/>
      <c r="N107" s="14"/>
      <c r="O107" s="12"/>
      <c r="P107" s="11"/>
      <c r="Q107" s="11"/>
      <c r="R107" s="11"/>
      <c r="S107" s="11"/>
      <c r="T107" s="16"/>
      <c r="U107" s="16"/>
      <c r="V107" s="15"/>
      <c r="W107" s="15"/>
      <c r="X107" s="12"/>
      <c r="Y107" s="13"/>
      <c r="Z107" s="17" t="str">
        <f aca="false">IF(OR(C107="",X107=""),"",ROUND(((X107+Y107)-(C107+D107))*24,1))</f>
        <v/>
      </c>
      <c r="AA107" s="14"/>
      <c r="AB107" s="15"/>
      <c r="AC107" s="11"/>
      <c r="AD107" s="11"/>
    </row>
    <row r="108" customFormat="false" ht="15" hidden="false" customHeight="false" outlineLevel="0" collapsed="false">
      <c r="A108" s="10" t="str">
        <f aca="false">IF(AND(C108="",K108=""),"",ROW()-5)</f>
        <v/>
      </c>
      <c r="B108" s="11"/>
      <c r="C108" s="12"/>
      <c r="D108" s="13"/>
      <c r="E108" s="14"/>
      <c r="F108" s="11"/>
      <c r="G108" s="11"/>
      <c r="H108" s="11"/>
      <c r="I108" s="11"/>
      <c r="J108" s="11"/>
      <c r="K108" s="11"/>
      <c r="L108" s="15"/>
      <c r="M108" s="14"/>
      <c r="N108" s="14"/>
      <c r="O108" s="12"/>
      <c r="P108" s="11"/>
      <c r="Q108" s="11"/>
      <c r="R108" s="11"/>
      <c r="S108" s="11"/>
      <c r="T108" s="16"/>
      <c r="U108" s="16"/>
      <c r="V108" s="15"/>
      <c r="W108" s="15"/>
      <c r="X108" s="12"/>
      <c r="Y108" s="13"/>
      <c r="Z108" s="17" t="str">
        <f aca="false">IF(OR(C108="",X108=""),"",ROUND(((X108+Y108)-(C108+D108))*24,1))</f>
        <v/>
      </c>
      <c r="AA108" s="14"/>
      <c r="AB108" s="15"/>
      <c r="AC108" s="11"/>
      <c r="AD108" s="11"/>
    </row>
    <row r="109" customFormat="false" ht="15" hidden="false" customHeight="false" outlineLevel="0" collapsed="false">
      <c r="A109" s="10" t="str">
        <f aca="false">IF(AND(C109="",K109=""),"",ROW()-5)</f>
        <v/>
      </c>
      <c r="B109" s="11"/>
      <c r="C109" s="12"/>
      <c r="D109" s="13"/>
      <c r="E109" s="14"/>
      <c r="F109" s="11"/>
      <c r="G109" s="11"/>
      <c r="H109" s="11"/>
      <c r="I109" s="11"/>
      <c r="J109" s="11"/>
      <c r="K109" s="11"/>
      <c r="L109" s="15"/>
      <c r="M109" s="14"/>
      <c r="N109" s="14"/>
      <c r="O109" s="12"/>
      <c r="P109" s="11"/>
      <c r="Q109" s="11"/>
      <c r="R109" s="11"/>
      <c r="S109" s="11"/>
      <c r="T109" s="16"/>
      <c r="U109" s="16"/>
      <c r="V109" s="15"/>
      <c r="W109" s="15"/>
      <c r="X109" s="12"/>
      <c r="Y109" s="13"/>
      <c r="Z109" s="17" t="str">
        <f aca="false">IF(OR(C109="",X109=""),"",ROUND(((X109+Y109)-(C109+D109))*24,1))</f>
        <v/>
      </c>
      <c r="AA109" s="14"/>
      <c r="AB109" s="15"/>
      <c r="AC109" s="11"/>
      <c r="AD109" s="11"/>
    </row>
    <row r="110" customFormat="false" ht="15" hidden="false" customHeight="false" outlineLevel="0" collapsed="false">
      <c r="A110" s="10" t="str">
        <f aca="false">IF(AND(C110="",K110=""),"",ROW()-5)</f>
        <v/>
      </c>
      <c r="B110" s="11"/>
      <c r="C110" s="12"/>
      <c r="D110" s="13"/>
      <c r="E110" s="14"/>
      <c r="F110" s="11"/>
      <c r="G110" s="11"/>
      <c r="H110" s="11"/>
      <c r="I110" s="11"/>
      <c r="J110" s="11"/>
      <c r="K110" s="11"/>
      <c r="L110" s="15"/>
      <c r="M110" s="14"/>
      <c r="N110" s="14"/>
      <c r="O110" s="12"/>
      <c r="P110" s="11"/>
      <c r="Q110" s="11"/>
      <c r="R110" s="11"/>
      <c r="S110" s="11"/>
      <c r="T110" s="16"/>
      <c r="U110" s="16"/>
      <c r="V110" s="15"/>
      <c r="W110" s="15"/>
      <c r="X110" s="12"/>
      <c r="Y110" s="13"/>
      <c r="Z110" s="17" t="str">
        <f aca="false">IF(OR(C110="",X110=""),"",ROUND(((X110+Y110)-(C110+D110))*24,1))</f>
        <v/>
      </c>
      <c r="AA110" s="14"/>
      <c r="AB110" s="15"/>
      <c r="AC110" s="11"/>
      <c r="AD110" s="11"/>
    </row>
    <row r="111" customFormat="false" ht="15" hidden="false" customHeight="false" outlineLevel="0" collapsed="false">
      <c r="A111" s="10" t="str">
        <f aca="false">IF(AND(C111="",K111=""),"",ROW()-5)</f>
        <v/>
      </c>
      <c r="B111" s="11"/>
      <c r="C111" s="12"/>
      <c r="D111" s="13"/>
      <c r="E111" s="14"/>
      <c r="F111" s="11"/>
      <c r="G111" s="11"/>
      <c r="H111" s="11"/>
      <c r="I111" s="11"/>
      <c r="J111" s="11"/>
      <c r="K111" s="11"/>
      <c r="L111" s="15"/>
      <c r="M111" s="14"/>
      <c r="N111" s="14"/>
      <c r="O111" s="12"/>
      <c r="P111" s="11"/>
      <c r="Q111" s="11"/>
      <c r="R111" s="11"/>
      <c r="S111" s="11"/>
      <c r="T111" s="16"/>
      <c r="U111" s="16"/>
      <c r="V111" s="15"/>
      <c r="W111" s="15"/>
      <c r="X111" s="12"/>
      <c r="Y111" s="13"/>
      <c r="Z111" s="17" t="str">
        <f aca="false">IF(OR(C111="",X111=""),"",ROUND(((X111+Y111)-(C111+D111))*24,1))</f>
        <v/>
      </c>
      <c r="AA111" s="14"/>
      <c r="AB111" s="15"/>
      <c r="AC111" s="11"/>
      <c r="AD111" s="11"/>
    </row>
    <row r="112" customFormat="false" ht="15" hidden="false" customHeight="false" outlineLevel="0" collapsed="false">
      <c r="A112" s="10" t="str">
        <f aca="false">IF(AND(C112="",K112=""),"",ROW()-5)</f>
        <v/>
      </c>
      <c r="B112" s="11"/>
      <c r="C112" s="12"/>
      <c r="D112" s="13"/>
      <c r="E112" s="14"/>
      <c r="F112" s="11"/>
      <c r="G112" s="11"/>
      <c r="H112" s="11"/>
      <c r="I112" s="11"/>
      <c r="J112" s="11"/>
      <c r="K112" s="11"/>
      <c r="L112" s="15"/>
      <c r="M112" s="14"/>
      <c r="N112" s="14"/>
      <c r="O112" s="12"/>
      <c r="P112" s="11"/>
      <c r="Q112" s="11"/>
      <c r="R112" s="11"/>
      <c r="S112" s="11"/>
      <c r="T112" s="16"/>
      <c r="U112" s="16"/>
      <c r="V112" s="15"/>
      <c r="W112" s="15"/>
      <c r="X112" s="12"/>
      <c r="Y112" s="13"/>
      <c r="Z112" s="17" t="str">
        <f aca="false">IF(OR(C112="",X112=""),"",ROUND(((X112+Y112)-(C112+D112))*24,1))</f>
        <v/>
      </c>
      <c r="AA112" s="14"/>
      <c r="AB112" s="15"/>
      <c r="AC112" s="11"/>
      <c r="AD112" s="11"/>
    </row>
    <row r="113" customFormat="false" ht="15" hidden="false" customHeight="false" outlineLevel="0" collapsed="false">
      <c r="A113" s="10" t="str">
        <f aca="false">IF(AND(C113="",K113=""),"",ROW()-5)</f>
        <v/>
      </c>
      <c r="B113" s="11"/>
      <c r="C113" s="12"/>
      <c r="D113" s="13"/>
      <c r="E113" s="14"/>
      <c r="F113" s="11"/>
      <c r="G113" s="11"/>
      <c r="H113" s="11"/>
      <c r="I113" s="11"/>
      <c r="J113" s="11"/>
      <c r="K113" s="11"/>
      <c r="L113" s="15"/>
      <c r="M113" s="14"/>
      <c r="N113" s="14"/>
      <c r="O113" s="12"/>
      <c r="P113" s="11"/>
      <c r="Q113" s="11"/>
      <c r="R113" s="11"/>
      <c r="S113" s="11"/>
      <c r="T113" s="16"/>
      <c r="U113" s="16"/>
      <c r="V113" s="15"/>
      <c r="W113" s="15"/>
      <c r="X113" s="12"/>
      <c r="Y113" s="13"/>
      <c r="Z113" s="17" t="str">
        <f aca="false">IF(OR(C113="",X113=""),"",ROUND(((X113+Y113)-(C113+D113))*24,1))</f>
        <v/>
      </c>
      <c r="AA113" s="14"/>
      <c r="AB113" s="15"/>
      <c r="AC113" s="11"/>
      <c r="AD113" s="11"/>
    </row>
    <row r="114" customFormat="false" ht="15" hidden="false" customHeight="false" outlineLevel="0" collapsed="false">
      <c r="A114" s="10" t="str">
        <f aca="false">IF(AND(C114="",K114=""),"",ROW()-5)</f>
        <v/>
      </c>
      <c r="B114" s="11"/>
      <c r="C114" s="12"/>
      <c r="D114" s="13"/>
      <c r="E114" s="14"/>
      <c r="F114" s="11"/>
      <c r="G114" s="11"/>
      <c r="H114" s="11"/>
      <c r="I114" s="11"/>
      <c r="J114" s="11"/>
      <c r="K114" s="11"/>
      <c r="L114" s="15"/>
      <c r="M114" s="14"/>
      <c r="N114" s="14"/>
      <c r="O114" s="12"/>
      <c r="P114" s="11"/>
      <c r="Q114" s="11"/>
      <c r="R114" s="11"/>
      <c r="S114" s="11"/>
      <c r="T114" s="16"/>
      <c r="U114" s="16"/>
      <c r="V114" s="15"/>
      <c r="W114" s="15"/>
      <c r="X114" s="12"/>
      <c r="Y114" s="13"/>
      <c r="Z114" s="17" t="str">
        <f aca="false">IF(OR(C114="",X114=""),"",ROUND(((X114+Y114)-(C114+D114))*24,1))</f>
        <v/>
      </c>
      <c r="AA114" s="14"/>
      <c r="AB114" s="15"/>
      <c r="AC114" s="11"/>
      <c r="AD114" s="11"/>
    </row>
    <row r="115" customFormat="false" ht="15" hidden="false" customHeight="false" outlineLevel="0" collapsed="false">
      <c r="A115" s="10" t="str">
        <f aca="false">IF(AND(C115="",K115=""),"",ROW()-5)</f>
        <v/>
      </c>
      <c r="B115" s="11"/>
      <c r="C115" s="12"/>
      <c r="D115" s="13"/>
      <c r="E115" s="14"/>
      <c r="F115" s="11"/>
      <c r="G115" s="11"/>
      <c r="H115" s="11"/>
      <c r="I115" s="11"/>
      <c r="J115" s="11"/>
      <c r="K115" s="11"/>
      <c r="L115" s="15"/>
      <c r="M115" s="14"/>
      <c r="N115" s="14"/>
      <c r="O115" s="12"/>
      <c r="P115" s="11"/>
      <c r="Q115" s="11"/>
      <c r="R115" s="11"/>
      <c r="S115" s="11"/>
      <c r="T115" s="16"/>
      <c r="U115" s="16"/>
      <c r="V115" s="15"/>
      <c r="W115" s="15"/>
      <c r="X115" s="12"/>
      <c r="Y115" s="13"/>
      <c r="Z115" s="17" t="str">
        <f aca="false">IF(OR(C115="",X115=""),"",ROUND(((X115+Y115)-(C115+D115))*24,1))</f>
        <v/>
      </c>
      <c r="AA115" s="14"/>
      <c r="AB115" s="15"/>
      <c r="AC115" s="11"/>
      <c r="AD115" s="11"/>
    </row>
    <row r="116" customFormat="false" ht="15" hidden="false" customHeight="false" outlineLevel="0" collapsed="false">
      <c r="A116" s="10" t="str">
        <f aca="false">IF(AND(C116="",K116=""),"",ROW()-5)</f>
        <v/>
      </c>
      <c r="B116" s="11"/>
      <c r="C116" s="12"/>
      <c r="D116" s="13"/>
      <c r="E116" s="14"/>
      <c r="F116" s="11"/>
      <c r="G116" s="11"/>
      <c r="H116" s="11"/>
      <c r="I116" s="11"/>
      <c r="J116" s="11"/>
      <c r="K116" s="11"/>
      <c r="L116" s="15"/>
      <c r="M116" s="14"/>
      <c r="N116" s="14"/>
      <c r="O116" s="12"/>
      <c r="P116" s="11"/>
      <c r="Q116" s="11"/>
      <c r="R116" s="11"/>
      <c r="S116" s="11"/>
      <c r="T116" s="16"/>
      <c r="U116" s="16"/>
      <c r="V116" s="15"/>
      <c r="W116" s="15"/>
      <c r="X116" s="12"/>
      <c r="Y116" s="13"/>
      <c r="Z116" s="17" t="str">
        <f aca="false">IF(OR(C116="",X116=""),"",ROUND(((X116+Y116)-(C116+D116))*24,1))</f>
        <v/>
      </c>
      <c r="AA116" s="14"/>
      <c r="AB116" s="15"/>
      <c r="AC116" s="11"/>
      <c r="AD116" s="11"/>
    </row>
    <row r="117" customFormat="false" ht="15" hidden="false" customHeight="false" outlineLevel="0" collapsed="false">
      <c r="A117" s="10" t="str">
        <f aca="false">IF(AND(C117="",K117=""),"",ROW()-5)</f>
        <v/>
      </c>
      <c r="B117" s="11"/>
      <c r="C117" s="12"/>
      <c r="D117" s="13"/>
      <c r="E117" s="14"/>
      <c r="F117" s="11"/>
      <c r="G117" s="11"/>
      <c r="H117" s="11"/>
      <c r="I117" s="11"/>
      <c r="J117" s="11"/>
      <c r="K117" s="11"/>
      <c r="L117" s="15"/>
      <c r="M117" s="14"/>
      <c r="N117" s="14"/>
      <c r="O117" s="12"/>
      <c r="P117" s="11"/>
      <c r="Q117" s="11"/>
      <c r="R117" s="11"/>
      <c r="S117" s="11"/>
      <c r="T117" s="16"/>
      <c r="U117" s="16"/>
      <c r="V117" s="15"/>
      <c r="W117" s="15"/>
      <c r="X117" s="12"/>
      <c r="Y117" s="13"/>
      <c r="Z117" s="17" t="str">
        <f aca="false">IF(OR(C117="",X117=""),"",ROUND(((X117+Y117)-(C117+D117))*24,1))</f>
        <v/>
      </c>
      <c r="AA117" s="14"/>
      <c r="AB117" s="15"/>
      <c r="AC117" s="11"/>
      <c r="AD117" s="11"/>
    </row>
    <row r="118" customFormat="false" ht="15" hidden="false" customHeight="false" outlineLevel="0" collapsed="false">
      <c r="A118" s="10" t="str">
        <f aca="false">IF(AND(C118="",K118=""),"",ROW()-5)</f>
        <v/>
      </c>
      <c r="B118" s="11"/>
      <c r="C118" s="12"/>
      <c r="D118" s="13"/>
      <c r="E118" s="14"/>
      <c r="F118" s="11"/>
      <c r="G118" s="11"/>
      <c r="H118" s="11"/>
      <c r="I118" s="11"/>
      <c r="J118" s="11"/>
      <c r="K118" s="11"/>
      <c r="L118" s="15"/>
      <c r="M118" s="14"/>
      <c r="N118" s="14"/>
      <c r="O118" s="12"/>
      <c r="P118" s="11"/>
      <c r="Q118" s="11"/>
      <c r="R118" s="11"/>
      <c r="S118" s="11"/>
      <c r="T118" s="16"/>
      <c r="U118" s="16"/>
      <c r="V118" s="15"/>
      <c r="W118" s="15"/>
      <c r="X118" s="12"/>
      <c r="Y118" s="13"/>
      <c r="Z118" s="17" t="str">
        <f aca="false">IF(OR(C118="",X118=""),"",ROUND(((X118+Y118)-(C118+D118))*24,1))</f>
        <v/>
      </c>
      <c r="AA118" s="14"/>
      <c r="AB118" s="15"/>
      <c r="AC118" s="11"/>
      <c r="AD118" s="11"/>
    </row>
    <row r="119" customFormat="false" ht="15" hidden="false" customHeight="false" outlineLevel="0" collapsed="false">
      <c r="A119" s="10" t="str">
        <f aca="false">IF(AND(C119="",K119=""),"",ROW()-5)</f>
        <v/>
      </c>
      <c r="B119" s="11"/>
      <c r="C119" s="12"/>
      <c r="D119" s="13"/>
      <c r="E119" s="14"/>
      <c r="F119" s="11"/>
      <c r="G119" s="11"/>
      <c r="H119" s="11"/>
      <c r="I119" s="11"/>
      <c r="J119" s="11"/>
      <c r="K119" s="11"/>
      <c r="L119" s="15"/>
      <c r="M119" s="14"/>
      <c r="N119" s="14"/>
      <c r="O119" s="12"/>
      <c r="P119" s="11"/>
      <c r="Q119" s="11"/>
      <c r="R119" s="11"/>
      <c r="S119" s="11"/>
      <c r="T119" s="16"/>
      <c r="U119" s="16"/>
      <c r="V119" s="15"/>
      <c r="W119" s="15"/>
      <c r="X119" s="12"/>
      <c r="Y119" s="13"/>
      <c r="Z119" s="17" t="str">
        <f aca="false">IF(OR(C119="",X119=""),"",ROUND(((X119+Y119)-(C119+D119))*24,1))</f>
        <v/>
      </c>
      <c r="AA119" s="14"/>
      <c r="AB119" s="15"/>
      <c r="AC119" s="11"/>
      <c r="AD119" s="11"/>
    </row>
    <row r="120" customFormat="false" ht="15" hidden="false" customHeight="false" outlineLevel="0" collapsed="false">
      <c r="A120" s="10" t="str">
        <f aca="false">IF(AND(C120="",K120=""),"",ROW()-5)</f>
        <v/>
      </c>
      <c r="B120" s="11"/>
      <c r="C120" s="12"/>
      <c r="D120" s="13"/>
      <c r="E120" s="14"/>
      <c r="F120" s="11"/>
      <c r="G120" s="11"/>
      <c r="H120" s="11"/>
      <c r="I120" s="11"/>
      <c r="J120" s="11"/>
      <c r="K120" s="11"/>
      <c r="L120" s="15"/>
      <c r="M120" s="14"/>
      <c r="N120" s="14"/>
      <c r="O120" s="12"/>
      <c r="P120" s="11"/>
      <c r="Q120" s="11"/>
      <c r="R120" s="11"/>
      <c r="S120" s="11"/>
      <c r="T120" s="16"/>
      <c r="U120" s="16"/>
      <c r="V120" s="15"/>
      <c r="W120" s="15"/>
      <c r="X120" s="12"/>
      <c r="Y120" s="13"/>
      <c r="Z120" s="17" t="str">
        <f aca="false">IF(OR(C120="",X120=""),"",ROUND(((X120+Y120)-(C120+D120))*24,1))</f>
        <v/>
      </c>
      <c r="AA120" s="14"/>
      <c r="AB120" s="15"/>
      <c r="AC120" s="11"/>
      <c r="AD120" s="11"/>
    </row>
    <row r="121" customFormat="false" ht="15" hidden="false" customHeight="false" outlineLevel="0" collapsed="false">
      <c r="A121" s="10" t="str">
        <f aca="false">IF(AND(C121="",K121=""),"",ROW()-5)</f>
        <v/>
      </c>
      <c r="B121" s="11"/>
      <c r="C121" s="12"/>
      <c r="D121" s="13"/>
      <c r="E121" s="14"/>
      <c r="F121" s="11"/>
      <c r="G121" s="11"/>
      <c r="H121" s="11"/>
      <c r="I121" s="11"/>
      <c r="J121" s="11"/>
      <c r="K121" s="11"/>
      <c r="L121" s="15"/>
      <c r="M121" s="14"/>
      <c r="N121" s="14"/>
      <c r="O121" s="12"/>
      <c r="P121" s="11"/>
      <c r="Q121" s="11"/>
      <c r="R121" s="11"/>
      <c r="S121" s="11"/>
      <c r="T121" s="16"/>
      <c r="U121" s="16"/>
      <c r="V121" s="15"/>
      <c r="W121" s="15"/>
      <c r="X121" s="12"/>
      <c r="Y121" s="13"/>
      <c r="Z121" s="17" t="str">
        <f aca="false">IF(OR(C121="",X121=""),"",ROUND(((X121+Y121)-(C121+D121))*24,1))</f>
        <v/>
      </c>
      <c r="AA121" s="14"/>
      <c r="AB121" s="15"/>
      <c r="AC121" s="11"/>
      <c r="AD121" s="11"/>
    </row>
    <row r="122" customFormat="false" ht="15" hidden="false" customHeight="false" outlineLevel="0" collapsed="false">
      <c r="A122" s="10" t="str">
        <f aca="false">IF(AND(C122="",K122=""),"",ROW()-5)</f>
        <v/>
      </c>
      <c r="B122" s="11"/>
      <c r="C122" s="12"/>
      <c r="D122" s="13"/>
      <c r="E122" s="14"/>
      <c r="F122" s="11"/>
      <c r="G122" s="11"/>
      <c r="H122" s="11"/>
      <c r="I122" s="11"/>
      <c r="J122" s="11"/>
      <c r="K122" s="11"/>
      <c r="L122" s="15"/>
      <c r="M122" s="14"/>
      <c r="N122" s="14"/>
      <c r="O122" s="12"/>
      <c r="P122" s="11"/>
      <c r="Q122" s="11"/>
      <c r="R122" s="11"/>
      <c r="S122" s="11"/>
      <c r="T122" s="16"/>
      <c r="U122" s="16"/>
      <c r="V122" s="15"/>
      <c r="W122" s="15"/>
      <c r="X122" s="12"/>
      <c r="Y122" s="13"/>
      <c r="Z122" s="17" t="str">
        <f aca="false">IF(OR(C122="",X122=""),"",ROUND(((X122+Y122)-(C122+D122))*24,1))</f>
        <v/>
      </c>
      <c r="AA122" s="14"/>
      <c r="AB122" s="15"/>
      <c r="AC122" s="11"/>
      <c r="AD122" s="11"/>
    </row>
    <row r="123" customFormat="false" ht="15" hidden="false" customHeight="false" outlineLevel="0" collapsed="false">
      <c r="A123" s="10" t="str">
        <f aca="false">IF(AND(C123="",K123=""),"",ROW()-5)</f>
        <v/>
      </c>
      <c r="B123" s="11"/>
      <c r="C123" s="12"/>
      <c r="D123" s="13"/>
      <c r="E123" s="14"/>
      <c r="F123" s="11"/>
      <c r="G123" s="11"/>
      <c r="H123" s="11"/>
      <c r="I123" s="11"/>
      <c r="J123" s="11"/>
      <c r="K123" s="11"/>
      <c r="L123" s="15"/>
      <c r="M123" s="14"/>
      <c r="N123" s="14"/>
      <c r="O123" s="12"/>
      <c r="P123" s="11"/>
      <c r="Q123" s="11"/>
      <c r="R123" s="11"/>
      <c r="S123" s="11"/>
      <c r="T123" s="16"/>
      <c r="U123" s="16"/>
      <c r="V123" s="15"/>
      <c r="W123" s="15"/>
      <c r="X123" s="12"/>
      <c r="Y123" s="13"/>
      <c r="Z123" s="17" t="str">
        <f aca="false">IF(OR(C123="",X123=""),"",ROUND(((X123+Y123)-(C123+D123))*24,1))</f>
        <v/>
      </c>
      <c r="AA123" s="14"/>
      <c r="AB123" s="15"/>
      <c r="AC123" s="11"/>
      <c r="AD123" s="11"/>
    </row>
    <row r="124" customFormat="false" ht="15" hidden="false" customHeight="false" outlineLevel="0" collapsed="false">
      <c r="A124" s="10" t="str">
        <f aca="false">IF(AND(C124="",K124=""),"",ROW()-5)</f>
        <v/>
      </c>
      <c r="B124" s="11"/>
      <c r="C124" s="12"/>
      <c r="D124" s="13"/>
      <c r="E124" s="14"/>
      <c r="F124" s="11"/>
      <c r="G124" s="11"/>
      <c r="H124" s="11"/>
      <c r="I124" s="11"/>
      <c r="J124" s="11"/>
      <c r="K124" s="11"/>
      <c r="L124" s="15"/>
      <c r="M124" s="14"/>
      <c r="N124" s="14"/>
      <c r="O124" s="12"/>
      <c r="P124" s="11"/>
      <c r="Q124" s="11"/>
      <c r="R124" s="11"/>
      <c r="S124" s="11"/>
      <c r="T124" s="16"/>
      <c r="U124" s="16"/>
      <c r="V124" s="15"/>
      <c r="W124" s="15"/>
      <c r="X124" s="12"/>
      <c r="Y124" s="13"/>
      <c r="Z124" s="17" t="str">
        <f aca="false">IF(OR(C124="",X124=""),"",ROUND(((X124+Y124)-(C124+D124))*24,1))</f>
        <v/>
      </c>
      <c r="AA124" s="14"/>
      <c r="AB124" s="15"/>
      <c r="AC124" s="11"/>
      <c r="AD124" s="11"/>
    </row>
    <row r="125" customFormat="false" ht="15" hidden="false" customHeight="false" outlineLevel="0" collapsed="false">
      <c r="A125" s="10" t="str">
        <f aca="false">IF(AND(C125="",K125=""),"",ROW()-5)</f>
        <v/>
      </c>
      <c r="B125" s="11"/>
      <c r="C125" s="12"/>
      <c r="D125" s="13"/>
      <c r="E125" s="14"/>
      <c r="F125" s="11"/>
      <c r="G125" s="11"/>
      <c r="H125" s="11"/>
      <c r="I125" s="11"/>
      <c r="J125" s="11"/>
      <c r="K125" s="11"/>
      <c r="L125" s="15"/>
      <c r="M125" s="14"/>
      <c r="N125" s="14"/>
      <c r="O125" s="12"/>
      <c r="P125" s="11"/>
      <c r="Q125" s="11"/>
      <c r="R125" s="11"/>
      <c r="S125" s="11"/>
      <c r="T125" s="16"/>
      <c r="U125" s="16"/>
      <c r="V125" s="15"/>
      <c r="W125" s="15"/>
      <c r="X125" s="12"/>
      <c r="Y125" s="13"/>
      <c r="Z125" s="17" t="str">
        <f aca="false">IF(OR(C125="",X125=""),"",ROUND(((X125+Y125)-(C125+D125))*24,1))</f>
        <v/>
      </c>
      <c r="AA125" s="14"/>
      <c r="AB125" s="15"/>
      <c r="AC125" s="11"/>
      <c r="AD125" s="11"/>
    </row>
    <row r="126" customFormat="false" ht="15" hidden="false" customHeight="false" outlineLevel="0" collapsed="false">
      <c r="A126" s="10" t="str">
        <f aca="false">IF(AND(C126="",K126=""),"",ROW()-5)</f>
        <v/>
      </c>
      <c r="B126" s="11"/>
      <c r="C126" s="12"/>
      <c r="D126" s="13"/>
      <c r="E126" s="14"/>
      <c r="F126" s="11"/>
      <c r="G126" s="11"/>
      <c r="H126" s="11"/>
      <c r="I126" s="11"/>
      <c r="J126" s="11"/>
      <c r="K126" s="11"/>
      <c r="L126" s="15"/>
      <c r="M126" s="14"/>
      <c r="N126" s="14"/>
      <c r="O126" s="12"/>
      <c r="P126" s="11"/>
      <c r="Q126" s="11"/>
      <c r="R126" s="11"/>
      <c r="S126" s="11"/>
      <c r="T126" s="16"/>
      <c r="U126" s="16"/>
      <c r="V126" s="15"/>
      <c r="W126" s="15"/>
      <c r="X126" s="12"/>
      <c r="Y126" s="13"/>
      <c r="Z126" s="17" t="str">
        <f aca="false">IF(OR(C126="",X126=""),"",ROUND(((X126+Y126)-(C126+D126))*24,1))</f>
        <v/>
      </c>
      <c r="AA126" s="14"/>
      <c r="AB126" s="15"/>
      <c r="AC126" s="11"/>
      <c r="AD126" s="11"/>
    </row>
    <row r="127" customFormat="false" ht="15" hidden="false" customHeight="false" outlineLevel="0" collapsed="false">
      <c r="A127" s="10" t="str">
        <f aca="false">IF(AND(C127="",K127=""),"",ROW()-5)</f>
        <v/>
      </c>
      <c r="B127" s="11"/>
      <c r="C127" s="12"/>
      <c r="D127" s="13"/>
      <c r="E127" s="14"/>
      <c r="F127" s="11"/>
      <c r="G127" s="11"/>
      <c r="H127" s="11"/>
      <c r="I127" s="11"/>
      <c r="J127" s="11"/>
      <c r="K127" s="11"/>
      <c r="L127" s="15"/>
      <c r="M127" s="14"/>
      <c r="N127" s="14"/>
      <c r="O127" s="12"/>
      <c r="P127" s="11"/>
      <c r="Q127" s="11"/>
      <c r="R127" s="11"/>
      <c r="S127" s="11"/>
      <c r="T127" s="16"/>
      <c r="U127" s="16"/>
      <c r="V127" s="15"/>
      <c r="W127" s="15"/>
      <c r="X127" s="12"/>
      <c r="Y127" s="13"/>
      <c r="Z127" s="17" t="str">
        <f aca="false">IF(OR(C127="",X127=""),"",ROUND(((X127+Y127)-(C127+D127))*24,1))</f>
        <v/>
      </c>
      <c r="AA127" s="14"/>
      <c r="AB127" s="15"/>
      <c r="AC127" s="11"/>
      <c r="AD127" s="11"/>
    </row>
    <row r="128" customFormat="false" ht="15" hidden="false" customHeight="false" outlineLevel="0" collapsed="false">
      <c r="A128" s="10" t="str">
        <f aca="false">IF(AND(C128="",K128=""),"",ROW()-5)</f>
        <v/>
      </c>
      <c r="B128" s="11"/>
      <c r="C128" s="12"/>
      <c r="D128" s="13"/>
      <c r="E128" s="14"/>
      <c r="F128" s="11"/>
      <c r="G128" s="11"/>
      <c r="H128" s="11"/>
      <c r="I128" s="11"/>
      <c r="J128" s="11"/>
      <c r="K128" s="11"/>
      <c r="L128" s="15"/>
      <c r="M128" s="14"/>
      <c r="N128" s="14"/>
      <c r="O128" s="12"/>
      <c r="P128" s="11"/>
      <c r="Q128" s="11"/>
      <c r="R128" s="11"/>
      <c r="S128" s="11"/>
      <c r="T128" s="16"/>
      <c r="U128" s="16"/>
      <c r="V128" s="15"/>
      <c r="W128" s="15"/>
      <c r="X128" s="12"/>
      <c r="Y128" s="13"/>
      <c r="Z128" s="17" t="str">
        <f aca="false">IF(OR(C128="",X128=""),"",ROUND(((X128+Y128)-(C128+D128))*24,1))</f>
        <v/>
      </c>
      <c r="AA128" s="14"/>
      <c r="AB128" s="15"/>
      <c r="AC128" s="11"/>
      <c r="AD128" s="11"/>
    </row>
    <row r="129" customFormat="false" ht="15" hidden="false" customHeight="false" outlineLevel="0" collapsed="false">
      <c r="A129" s="10" t="str">
        <f aca="false">IF(AND(C129="",K129=""),"",ROW()-5)</f>
        <v/>
      </c>
      <c r="B129" s="11"/>
      <c r="C129" s="12"/>
      <c r="D129" s="13"/>
      <c r="E129" s="14"/>
      <c r="F129" s="11"/>
      <c r="G129" s="11"/>
      <c r="H129" s="11"/>
      <c r="I129" s="11"/>
      <c r="J129" s="11"/>
      <c r="K129" s="11"/>
      <c r="L129" s="15"/>
      <c r="M129" s="14"/>
      <c r="N129" s="14"/>
      <c r="O129" s="12"/>
      <c r="P129" s="11"/>
      <c r="Q129" s="11"/>
      <c r="R129" s="11"/>
      <c r="S129" s="11"/>
      <c r="T129" s="16"/>
      <c r="U129" s="16"/>
      <c r="V129" s="15"/>
      <c r="W129" s="15"/>
      <c r="X129" s="12"/>
      <c r="Y129" s="13"/>
      <c r="Z129" s="17" t="str">
        <f aca="false">IF(OR(C129="",X129=""),"",ROUND(((X129+Y129)-(C129+D129))*24,1))</f>
        <v/>
      </c>
      <c r="AA129" s="14"/>
      <c r="AB129" s="15"/>
      <c r="AC129" s="11"/>
      <c r="AD129" s="11"/>
    </row>
    <row r="130" customFormat="false" ht="15" hidden="false" customHeight="false" outlineLevel="0" collapsed="false">
      <c r="A130" s="10" t="str">
        <f aca="false">IF(AND(C130="",K130=""),"",ROW()-5)</f>
        <v/>
      </c>
      <c r="B130" s="11"/>
      <c r="C130" s="12"/>
      <c r="D130" s="13"/>
      <c r="E130" s="14"/>
      <c r="F130" s="11"/>
      <c r="G130" s="11"/>
      <c r="H130" s="11"/>
      <c r="I130" s="11"/>
      <c r="J130" s="11"/>
      <c r="K130" s="11"/>
      <c r="L130" s="15"/>
      <c r="M130" s="14"/>
      <c r="N130" s="14"/>
      <c r="O130" s="12"/>
      <c r="P130" s="11"/>
      <c r="Q130" s="11"/>
      <c r="R130" s="11"/>
      <c r="S130" s="11"/>
      <c r="T130" s="16"/>
      <c r="U130" s="16"/>
      <c r="V130" s="15"/>
      <c r="W130" s="15"/>
      <c r="X130" s="12"/>
      <c r="Y130" s="13"/>
      <c r="Z130" s="17" t="str">
        <f aca="false">IF(OR(C130="",X130=""),"",ROUND(((X130+Y130)-(C130+D130))*24,1))</f>
        <v/>
      </c>
      <c r="AA130" s="14"/>
      <c r="AB130" s="15"/>
      <c r="AC130" s="11"/>
      <c r="AD130" s="11"/>
    </row>
    <row r="131" customFormat="false" ht="15" hidden="false" customHeight="false" outlineLevel="0" collapsed="false">
      <c r="A131" s="10" t="str">
        <f aca="false">IF(AND(C131="",K131=""),"",ROW()-5)</f>
        <v/>
      </c>
      <c r="B131" s="11"/>
      <c r="C131" s="12"/>
      <c r="D131" s="13"/>
      <c r="E131" s="14"/>
      <c r="F131" s="11"/>
      <c r="G131" s="11"/>
      <c r="H131" s="11"/>
      <c r="I131" s="11"/>
      <c r="J131" s="11"/>
      <c r="K131" s="11"/>
      <c r="L131" s="15"/>
      <c r="M131" s="14"/>
      <c r="N131" s="14"/>
      <c r="O131" s="12"/>
      <c r="P131" s="11"/>
      <c r="Q131" s="11"/>
      <c r="R131" s="11"/>
      <c r="S131" s="11"/>
      <c r="T131" s="16"/>
      <c r="U131" s="16"/>
      <c r="V131" s="15"/>
      <c r="W131" s="15"/>
      <c r="X131" s="12"/>
      <c r="Y131" s="13"/>
      <c r="Z131" s="17" t="str">
        <f aca="false">IF(OR(C131="",X131=""),"",ROUND(((X131+Y131)-(C131+D131))*24,1))</f>
        <v/>
      </c>
      <c r="AA131" s="14"/>
      <c r="AB131" s="15"/>
      <c r="AC131" s="11"/>
      <c r="AD131" s="11"/>
    </row>
    <row r="132" customFormat="false" ht="15" hidden="false" customHeight="false" outlineLevel="0" collapsed="false">
      <c r="A132" s="10" t="str">
        <f aca="false">IF(AND(C132="",K132=""),"",ROW()-5)</f>
        <v/>
      </c>
      <c r="B132" s="11"/>
      <c r="C132" s="12"/>
      <c r="D132" s="13"/>
      <c r="E132" s="14"/>
      <c r="F132" s="11"/>
      <c r="G132" s="11"/>
      <c r="H132" s="11"/>
      <c r="I132" s="11"/>
      <c r="J132" s="11"/>
      <c r="K132" s="11"/>
      <c r="L132" s="15"/>
      <c r="M132" s="14"/>
      <c r="N132" s="14"/>
      <c r="O132" s="12"/>
      <c r="P132" s="11"/>
      <c r="Q132" s="11"/>
      <c r="R132" s="11"/>
      <c r="S132" s="11"/>
      <c r="T132" s="16"/>
      <c r="U132" s="16"/>
      <c r="V132" s="15"/>
      <c r="W132" s="15"/>
      <c r="X132" s="12"/>
      <c r="Y132" s="13"/>
      <c r="Z132" s="17" t="str">
        <f aca="false">IF(OR(C132="",X132=""),"",ROUND(((X132+Y132)-(C132+D132))*24,1))</f>
        <v/>
      </c>
      <c r="AA132" s="14"/>
      <c r="AB132" s="15"/>
      <c r="AC132" s="11"/>
      <c r="AD132" s="11"/>
    </row>
    <row r="133" customFormat="false" ht="15" hidden="false" customHeight="false" outlineLevel="0" collapsed="false">
      <c r="A133" s="10" t="str">
        <f aca="false">IF(AND(C133="",K133=""),"",ROW()-5)</f>
        <v/>
      </c>
      <c r="B133" s="11"/>
      <c r="C133" s="12"/>
      <c r="D133" s="13"/>
      <c r="E133" s="14"/>
      <c r="F133" s="11"/>
      <c r="G133" s="11"/>
      <c r="H133" s="11"/>
      <c r="I133" s="11"/>
      <c r="J133" s="11"/>
      <c r="K133" s="11"/>
      <c r="L133" s="15"/>
      <c r="M133" s="14"/>
      <c r="N133" s="14"/>
      <c r="O133" s="12"/>
      <c r="P133" s="11"/>
      <c r="Q133" s="11"/>
      <c r="R133" s="11"/>
      <c r="S133" s="11"/>
      <c r="T133" s="16"/>
      <c r="U133" s="16"/>
      <c r="V133" s="15"/>
      <c r="W133" s="15"/>
      <c r="X133" s="12"/>
      <c r="Y133" s="13"/>
      <c r="Z133" s="17" t="str">
        <f aca="false">IF(OR(C133="",X133=""),"",ROUND(((X133+Y133)-(C133+D133))*24,1))</f>
        <v/>
      </c>
      <c r="AA133" s="14"/>
      <c r="AB133" s="15"/>
      <c r="AC133" s="11"/>
      <c r="AD133" s="11"/>
    </row>
    <row r="134" customFormat="false" ht="15" hidden="false" customHeight="false" outlineLevel="0" collapsed="false">
      <c r="A134" s="10" t="str">
        <f aca="false">IF(AND(C134="",K134=""),"",ROW()-5)</f>
        <v/>
      </c>
      <c r="B134" s="11"/>
      <c r="C134" s="12"/>
      <c r="D134" s="13"/>
      <c r="E134" s="14"/>
      <c r="F134" s="11"/>
      <c r="G134" s="11"/>
      <c r="H134" s="11"/>
      <c r="I134" s="11"/>
      <c r="J134" s="11"/>
      <c r="K134" s="11"/>
      <c r="L134" s="15"/>
      <c r="M134" s="14"/>
      <c r="N134" s="14"/>
      <c r="O134" s="12"/>
      <c r="P134" s="11"/>
      <c r="Q134" s="11"/>
      <c r="R134" s="11"/>
      <c r="S134" s="11"/>
      <c r="T134" s="16"/>
      <c r="U134" s="16"/>
      <c r="V134" s="15"/>
      <c r="W134" s="15"/>
      <c r="X134" s="12"/>
      <c r="Y134" s="13"/>
      <c r="Z134" s="17" t="str">
        <f aca="false">IF(OR(C134="",X134=""),"",ROUND(((X134+Y134)-(C134+D134))*24,1))</f>
        <v/>
      </c>
      <c r="AA134" s="14"/>
      <c r="AB134" s="15"/>
      <c r="AC134" s="11"/>
      <c r="AD134" s="11"/>
    </row>
    <row r="135" customFormat="false" ht="15" hidden="false" customHeight="false" outlineLevel="0" collapsed="false">
      <c r="A135" s="10" t="str">
        <f aca="false">IF(AND(C135="",K135=""),"",ROW()-5)</f>
        <v/>
      </c>
      <c r="B135" s="11"/>
      <c r="C135" s="12"/>
      <c r="D135" s="13"/>
      <c r="E135" s="14"/>
      <c r="F135" s="11"/>
      <c r="G135" s="11"/>
      <c r="H135" s="11"/>
      <c r="I135" s="11"/>
      <c r="J135" s="11"/>
      <c r="K135" s="11"/>
      <c r="L135" s="15"/>
      <c r="M135" s="14"/>
      <c r="N135" s="14"/>
      <c r="O135" s="12"/>
      <c r="P135" s="11"/>
      <c r="Q135" s="11"/>
      <c r="R135" s="11"/>
      <c r="S135" s="11"/>
      <c r="T135" s="16"/>
      <c r="U135" s="16"/>
      <c r="V135" s="15"/>
      <c r="W135" s="15"/>
      <c r="X135" s="12"/>
      <c r="Y135" s="13"/>
      <c r="Z135" s="17" t="str">
        <f aca="false">IF(OR(C135="",X135=""),"",ROUND(((X135+Y135)-(C135+D135))*24,1))</f>
        <v/>
      </c>
      <c r="AA135" s="14"/>
      <c r="AB135" s="15"/>
      <c r="AC135" s="11"/>
      <c r="AD135" s="11"/>
    </row>
    <row r="136" customFormat="false" ht="15" hidden="false" customHeight="false" outlineLevel="0" collapsed="false">
      <c r="A136" s="10" t="str">
        <f aca="false">IF(AND(C136="",K136=""),"",ROW()-5)</f>
        <v/>
      </c>
      <c r="B136" s="11"/>
      <c r="C136" s="12"/>
      <c r="D136" s="13"/>
      <c r="E136" s="14"/>
      <c r="F136" s="11"/>
      <c r="G136" s="11"/>
      <c r="H136" s="11"/>
      <c r="I136" s="11"/>
      <c r="J136" s="11"/>
      <c r="K136" s="11"/>
      <c r="L136" s="15"/>
      <c r="M136" s="14"/>
      <c r="N136" s="14"/>
      <c r="O136" s="12"/>
      <c r="P136" s="11"/>
      <c r="Q136" s="11"/>
      <c r="R136" s="11"/>
      <c r="S136" s="11"/>
      <c r="T136" s="16"/>
      <c r="U136" s="16"/>
      <c r="V136" s="15"/>
      <c r="W136" s="15"/>
      <c r="X136" s="12"/>
      <c r="Y136" s="13"/>
      <c r="Z136" s="17" t="str">
        <f aca="false">IF(OR(C136="",X136=""),"",ROUND(((X136+Y136)-(C136+D136))*24,1))</f>
        <v/>
      </c>
      <c r="AA136" s="14"/>
      <c r="AB136" s="15"/>
      <c r="AC136" s="11"/>
      <c r="AD136" s="11"/>
    </row>
    <row r="137" customFormat="false" ht="15" hidden="false" customHeight="false" outlineLevel="0" collapsed="false">
      <c r="A137" s="10" t="str">
        <f aca="false">IF(AND(C137="",K137=""),"",ROW()-5)</f>
        <v/>
      </c>
      <c r="B137" s="11"/>
      <c r="C137" s="12"/>
      <c r="D137" s="13"/>
      <c r="E137" s="14"/>
      <c r="F137" s="11"/>
      <c r="G137" s="11"/>
      <c r="H137" s="11"/>
      <c r="I137" s="11"/>
      <c r="J137" s="11"/>
      <c r="K137" s="11"/>
      <c r="L137" s="15"/>
      <c r="M137" s="14"/>
      <c r="N137" s="14"/>
      <c r="O137" s="12"/>
      <c r="P137" s="11"/>
      <c r="Q137" s="11"/>
      <c r="R137" s="11"/>
      <c r="S137" s="11"/>
      <c r="T137" s="16"/>
      <c r="U137" s="16"/>
      <c r="V137" s="15"/>
      <c r="W137" s="15"/>
      <c r="X137" s="12"/>
      <c r="Y137" s="13"/>
      <c r="Z137" s="17" t="str">
        <f aca="false">IF(OR(C137="",X137=""),"",ROUND(((X137+Y137)-(C137+D137))*24,1))</f>
        <v/>
      </c>
      <c r="AA137" s="14"/>
      <c r="AB137" s="15"/>
      <c r="AC137" s="11"/>
      <c r="AD137" s="11"/>
    </row>
    <row r="138" customFormat="false" ht="15" hidden="false" customHeight="false" outlineLevel="0" collapsed="false">
      <c r="A138" s="10" t="str">
        <f aca="false">IF(AND(C138="",K138=""),"",ROW()-5)</f>
        <v/>
      </c>
      <c r="B138" s="11"/>
      <c r="C138" s="12"/>
      <c r="D138" s="13"/>
      <c r="E138" s="14"/>
      <c r="F138" s="11"/>
      <c r="G138" s="11"/>
      <c r="H138" s="11"/>
      <c r="I138" s="11"/>
      <c r="J138" s="11"/>
      <c r="K138" s="11"/>
      <c r="L138" s="15"/>
      <c r="M138" s="14"/>
      <c r="N138" s="14"/>
      <c r="O138" s="12"/>
      <c r="P138" s="11"/>
      <c r="Q138" s="11"/>
      <c r="R138" s="11"/>
      <c r="S138" s="11"/>
      <c r="T138" s="16"/>
      <c r="U138" s="16"/>
      <c r="V138" s="15"/>
      <c r="W138" s="15"/>
      <c r="X138" s="12"/>
      <c r="Y138" s="13"/>
      <c r="Z138" s="17" t="str">
        <f aca="false">IF(OR(C138="",X138=""),"",ROUND(((X138+Y138)-(C138+D138))*24,1))</f>
        <v/>
      </c>
      <c r="AA138" s="14"/>
      <c r="AB138" s="15"/>
      <c r="AC138" s="11"/>
      <c r="AD138" s="11"/>
    </row>
    <row r="139" customFormat="false" ht="15" hidden="false" customHeight="false" outlineLevel="0" collapsed="false">
      <c r="A139" s="10" t="str">
        <f aca="false">IF(AND(C139="",K139=""),"",ROW()-5)</f>
        <v/>
      </c>
      <c r="B139" s="11"/>
      <c r="C139" s="12"/>
      <c r="D139" s="13"/>
      <c r="E139" s="14"/>
      <c r="F139" s="11"/>
      <c r="G139" s="11"/>
      <c r="H139" s="11"/>
      <c r="I139" s="11"/>
      <c r="J139" s="11"/>
      <c r="K139" s="11"/>
      <c r="L139" s="15"/>
      <c r="M139" s="14"/>
      <c r="N139" s="14"/>
      <c r="O139" s="12"/>
      <c r="P139" s="11"/>
      <c r="Q139" s="11"/>
      <c r="R139" s="11"/>
      <c r="S139" s="11"/>
      <c r="T139" s="16"/>
      <c r="U139" s="16"/>
      <c r="V139" s="15"/>
      <c r="W139" s="15"/>
      <c r="X139" s="12"/>
      <c r="Y139" s="13"/>
      <c r="Z139" s="17" t="str">
        <f aca="false">IF(OR(C139="",X139=""),"",ROUND(((X139+Y139)-(C139+D139))*24,1))</f>
        <v/>
      </c>
      <c r="AA139" s="14"/>
      <c r="AB139" s="15"/>
      <c r="AC139" s="11"/>
      <c r="AD139" s="11"/>
    </row>
    <row r="140" customFormat="false" ht="15" hidden="false" customHeight="false" outlineLevel="0" collapsed="false">
      <c r="A140" s="10" t="str">
        <f aca="false">IF(AND(C140="",K140=""),"",ROW()-5)</f>
        <v/>
      </c>
      <c r="B140" s="11"/>
      <c r="C140" s="12"/>
      <c r="D140" s="13"/>
      <c r="E140" s="14"/>
      <c r="F140" s="11"/>
      <c r="G140" s="11"/>
      <c r="H140" s="11"/>
      <c r="I140" s="11"/>
      <c r="J140" s="11"/>
      <c r="K140" s="11"/>
      <c r="L140" s="15"/>
      <c r="M140" s="14"/>
      <c r="N140" s="14"/>
      <c r="O140" s="12"/>
      <c r="P140" s="11"/>
      <c r="Q140" s="11"/>
      <c r="R140" s="11"/>
      <c r="S140" s="11"/>
      <c r="T140" s="16"/>
      <c r="U140" s="16"/>
      <c r="V140" s="15"/>
      <c r="W140" s="15"/>
      <c r="X140" s="12"/>
      <c r="Y140" s="13"/>
      <c r="Z140" s="17" t="str">
        <f aca="false">IF(OR(C140="",X140=""),"",ROUND(((X140+Y140)-(C140+D140))*24,1))</f>
        <v/>
      </c>
      <c r="AA140" s="14"/>
      <c r="AB140" s="15"/>
      <c r="AC140" s="11"/>
      <c r="AD140" s="11"/>
    </row>
    <row r="141" customFormat="false" ht="15" hidden="false" customHeight="false" outlineLevel="0" collapsed="false">
      <c r="A141" s="10" t="str">
        <f aca="false">IF(AND(C141="",K141=""),"",ROW()-5)</f>
        <v/>
      </c>
      <c r="B141" s="11"/>
      <c r="C141" s="12"/>
      <c r="D141" s="13"/>
      <c r="E141" s="14"/>
      <c r="F141" s="11"/>
      <c r="G141" s="11"/>
      <c r="H141" s="11"/>
      <c r="I141" s="11"/>
      <c r="J141" s="11"/>
      <c r="K141" s="11"/>
      <c r="L141" s="15"/>
      <c r="M141" s="14"/>
      <c r="N141" s="14"/>
      <c r="O141" s="12"/>
      <c r="P141" s="11"/>
      <c r="Q141" s="11"/>
      <c r="R141" s="11"/>
      <c r="S141" s="11"/>
      <c r="T141" s="16"/>
      <c r="U141" s="16"/>
      <c r="V141" s="15"/>
      <c r="W141" s="15"/>
      <c r="X141" s="12"/>
      <c r="Y141" s="13"/>
      <c r="Z141" s="17" t="str">
        <f aca="false">IF(OR(C141="",X141=""),"",ROUND(((X141+Y141)-(C141+D141))*24,1))</f>
        <v/>
      </c>
      <c r="AA141" s="14"/>
      <c r="AB141" s="15"/>
      <c r="AC141" s="11"/>
      <c r="AD141" s="11"/>
    </row>
    <row r="142" customFormat="false" ht="15" hidden="false" customHeight="false" outlineLevel="0" collapsed="false">
      <c r="A142" s="10" t="str">
        <f aca="false">IF(AND(C142="",K142=""),"",ROW()-5)</f>
        <v/>
      </c>
      <c r="B142" s="11"/>
      <c r="C142" s="12"/>
      <c r="D142" s="13"/>
      <c r="E142" s="14"/>
      <c r="F142" s="11"/>
      <c r="G142" s="11"/>
      <c r="H142" s="11"/>
      <c r="I142" s="11"/>
      <c r="J142" s="11"/>
      <c r="K142" s="11"/>
      <c r="L142" s="15"/>
      <c r="M142" s="14"/>
      <c r="N142" s="14"/>
      <c r="O142" s="12"/>
      <c r="P142" s="11"/>
      <c r="Q142" s="11"/>
      <c r="R142" s="11"/>
      <c r="S142" s="11"/>
      <c r="T142" s="16"/>
      <c r="U142" s="16"/>
      <c r="V142" s="15"/>
      <c r="W142" s="15"/>
      <c r="X142" s="12"/>
      <c r="Y142" s="13"/>
      <c r="Z142" s="17" t="str">
        <f aca="false">IF(OR(C142="",X142=""),"",ROUND(((X142+Y142)-(C142+D142))*24,1))</f>
        <v/>
      </c>
      <c r="AA142" s="14"/>
      <c r="AB142" s="15"/>
      <c r="AC142" s="11"/>
      <c r="AD142" s="11"/>
    </row>
    <row r="143" customFormat="false" ht="15" hidden="false" customHeight="false" outlineLevel="0" collapsed="false">
      <c r="A143" s="10" t="str">
        <f aca="false">IF(AND(C143="",K143=""),"",ROW()-5)</f>
        <v/>
      </c>
      <c r="B143" s="11"/>
      <c r="C143" s="12"/>
      <c r="D143" s="13"/>
      <c r="E143" s="14"/>
      <c r="F143" s="11"/>
      <c r="G143" s="11"/>
      <c r="H143" s="11"/>
      <c r="I143" s="11"/>
      <c r="J143" s="11"/>
      <c r="K143" s="11"/>
      <c r="L143" s="15"/>
      <c r="M143" s="14"/>
      <c r="N143" s="14"/>
      <c r="O143" s="12"/>
      <c r="P143" s="11"/>
      <c r="Q143" s="11"/>
      <c r="R143" s="11"/>
      <c r="S143" s="11"/>
      <c r="T143" s="16"/>
      <c r="U143" s="16"/>
      <c r="V143" s="15"/>
      <c r="W143" s="15"/>
      <c r="X143" s="12"/>
      <c r="Y143" s="13"/>
      <c r="Z143" s="17" t="str">
        <f aca="false">IF(OR(C143="",X143=""),"",ROUND(((X143+Y143)-(C143+D143))*24,1))</f>
        <v/>
      </c>
      <c r="AA143" s="14"/>
      <c r="AB143" s="15"/>
      <c r="AC143" s="11"/>
      <c r="AD143" s="11"/>
    </row>
    <row r="144" customFormat="false" ht="15" hidden="false" customHeight="false" outlineLevel="0" collapsed="false">
      <c r="A144" s="10" t="str">
        <f aca="false">IF(AND(C144="",K144=""),"",ROW()-5)</f>
        <v/>
      </c>
      <c r="B144" s="11"/>
      <c r="C144" s="12"/>
      <c r="D144" s="13"/>
      <c r="E144" s="14"/>
      <c r="F144" s="11"/>
      <c r="G144" s="11"/>
      <c r="H144" s="11"/>
      <c r="I144" s="11"/>
      <c r="J144" s="11"/>
      <c r="K144" s="11"/>
      <c r="L144" s="15"/>
      <c r="M144" s="14"/>
      <c r="N144" s="14"/>
      <c r="O144" s="12"/>
      <c r="P144" s="11"/>
      <c r="Q144" s="11"/>
      <c r="R144" s="11"/>
      <c r="S144" s="11"/>
      <c r="T144" s="16"/>
      <c r="U144" s="16"/>
      <c r="V144" s="15"/>
      <c r="W144" s="15"/>
      <c r="X144" s="12"/>
      <c r="Y144" s="13"/>
      <c r="Z144" s="17" t="str">
        <f aca="false">IF(OR(C144="",X144=""),"",ROUND(((X144+Y144)-(C144+D144))*24,1))</f>
        <v/>
      </c>
      <c r="AA144" s="14"/>
      <c r="AB144" s="15"/>
      <c r="AC144" s="11"/>
      <c r="AD144" s="11"/>
    </row>
    <row r="145" customFormat="false" ht="15" hidden="false" customHeight="false" outlineLevel="0" collapsed="false">
      <c r="A145" s="10" t="str">
        <f aca="false">IF(AND(C145="",K145=""),"",ROW()-5)</f>
        <v/>
      </c>
      <c r="B145" s="11"/>
      <c r="C145" s="12"/>
      <c r="D145" s="13"/>
      <c r="E145" s="14"/>
      <c r="F145" s="11"/>
      <c r="G145" s="11"/>
      <c r="H145" s="11"/>
      <c r="I145" s="11"/>
      <c r="J145" s="11"/>
      <c r="K145" s="11"/>
      <c r="L145" s="15"/>
      <c r="M145" s="14"/>
      <c r="N145" s="14"/>
      <c r="O145" s="12"/>
      <c r="P145" s="11"/>
      <c r="Q145" s="11"/>
      <c r="R145" s="11"/>
      <c r="S145" s="11"/>
      <c r="T145" s="16"/>
      <c r="U145" s="16"/>
      <c r="V145" s="15"/>
      <c r="W145" s="15"/>
      <c r="X145" s="12"/>
      <c r="Y145" s="13"/>
      <c r="Z145" s="17" t="str">
        <f aca="false">IF(OR(C145="",X145=""),"",ROUND(((X145+Y145)-(C145+D145))*24,1))</f>
        <v/>
      </c>
      <c r="AA145" s="14"/>
      <c r="AB145" s="15"/>
      <c r="AC145" s="11"/>
      <c r="AD145" s="11"/>
    </row>
    <row r="146" customFormat="false" ht="15" hidden="false" customHeight="false" outlineLevel="0" collapsed="false">
      <c r="A146" s="10" t="str">
        <f aca="false">IF(AND(C146="",K146=""),"",ROW()-5)</f>
        <v/>
      </c>
      <c r="B146" s="11"/>
      <c r="C146" s="12"/>
      <c r="D146" s="13"/>
      <c r="E146" s="14"/>
      <c r="F146" s="11"/>
      <c r="G146" s="11"/>
      <c r="H146" s="11"/>
      <c r="I146" s="11"/>
      <c r="J146" s="11"/>
      <c r="K146" s="11"/>
      <c r="L146" s="15"/>
      <c r="M146" s="14"/>
      <c r="N146" s="14"/>
      <c r="O146" s="12"/>
      <c r="P146" s="11"/>
      <c r="Q146" s="11"/>
      <c r="R146" s="11"/>
      <c r="S146" s="11"/>
      <c r="T146" s="16"/>
      <c r="U146" s="16"/>
      <c r="V146" s="15"/>
      <c r="W146" s="15"/>
      <c r="X146" s="12"/>
      <c r="Y146" s="13"/>
      <c r="Z146" s="17" t="str">
        <f aca="false">IF(OR(C146="",X146=""),"",ROUND(((X146+Y146)-(C146+D146))*24,1))</f>
        <v/>
      </c>
      <c r="AA146" s="14"/>
      <c r="AB146" s="15"/>
      <c r="AC146" s="11"/>
      <c r="AD146" s="11"/>
    </row>
    <row r="147" customFormat="false" ht="15" hidden="false" customHeight="false" outlineLevel="0" collapsed="false">
      <c r="A147" s="10" t="str">
        <f aca="false">IF(AND(C147="",K147=""),"",ROW()-5)</f>
        <v/>
      </c>
      <c r="B147" s="11"/>
      <c r="C147" s="12"/>
      <c r="D147" s="13"/>
      <c r="E147" s="14"/>
      <c r="F147" s="11"/>
      <c r="G147" s="11"/>
      <c r="H147" s="11"/>
      <c r="I147" s="11"/>
      <c r="J147" s="11"/>
      <c r="K147" s="11"/>
      <c r="L147" s="15"/>
      <c r="M147" s="14"/>
      <c r="N147" s="14"/>
      <c r="O147" s="12"/>
      <c r="P147" s="11"/>
      <c r="Q147" s="11"/>
      <c r="R147" s="11"/>
      <c r="S147" s="11"/>
      <c r="T147" s="16"/>
      <c r="U147" s="16"/>
      <c r="V147" s="15"/>
      <c r="W147" s="15"/>
      <c r="X147" s="12"/>
      <c r="Y147" s="13"/>
      <c r="Z147" s="17" t="str">
        <f aca="false">IF(OR(C147="",X147=""),"",ROUND(((X147+Y147)-(C147+D147))*24,1))</f>
        <v/>
      </c>
      <c r="AA147" s="14"/>
      <c r="AB147" s="15"/>
      <c r="AC147" s="11"/>
      <c r="AD147" s="11"/>
    </row>
    <row r="148" customFormat="false" ht="15" hidden="false" customHeight="false" outlineLevel="0" collapsed="false">
      <c r="A148" s="10" t="str">
        <f aca="false">IF(AND(C148="",K148=""),"",ROW()-5)</f>
        <v/>
      </c>
      <c r="B148" s="11"/>
      <c r="C148" s="12"/>
      <c r="D148" s="13"/>
      <c r="E148" s="14"/>
      <c r="F148" s="11"/>
      <c r="G148" s="11"/>
      <c r="H148" s="11"/>
      <c r="I148" s="11"/>
      <c r="J148" s="11"/>
      <c r="K148" s="11"/>
      <c r="L148" s="15"/>
      <c r="M148" s="14"/>
      <c r="N148" s="14"/>
      <c r="O148" s="12"/>
      <c r="P148" s="11"/>
      <c r="Q148" s="11"/>
      <c r="R148" s="11"/>
      <c r="S148" s="11"/>
      <c r="T148" s="16"/>
      <c r="U148" s="16"/>
      <c r="V148" s="15"/>
      <c r="W148" s="15"/>
      <c r="X148" s="12"/>
      <c r="Y148" s="13"/>
      <c r="Z148" s="17" t="str">
        <f aca="false">IF(OR(C148="",X148=""),"",ROUND(((X148+Y148)-(C148+D148))*24,1))</f>
        <v/>
      </c>
      <c r="AA148" s="14"/>
      <c r="AB148" s="15"/>
      <c r="AC148" s="11"/>
      <c r="AD148" s="11"/>
    </row>
    <row r="149" customFormat="false" ht="15" hidden="false" customHeight="false" outlineLevel="0" collapsed="false">
      <c r="A149" s="10" t="str">
        <f aca="false">IF(AND(C149="",K149=""),"",ROW()-5)</f>
        <v/>
      </c>
      <c r="B149" s="11"/>
      <c r="C149" s="12"/>
      <c r="D149" s="13"/>
      <c r="E149" s="14"/>
      <c r="F149" s="11"/>
      <c r="G149" s="11"/>
      <c r="H149" s="11"/>
      <c r="I149" s="11"/>
      <c r="J149" s="11"/>
      <c r="K149" s="11"/>
      <c r="L149" s="15"/>
      <c r="M149" s="14"/>
      <c r="N149" s="14"/>
      <c r="O149" s="12"/>
      <c r="P149" s="11"/>
      <c r="Q149" s="11"/>
      <c r="R149" s="11"/>
      <c r="S149" s="11"/>
      <c r="T149" s="16"/>
      <c r="U149" s="16"/>
      <c r="V149" s="15"/>
      <c r="W149" s="15"/>
      <c r="X149" s="12"/>
      <c r="Y149" s="13"/>
      <c r="Z149" s="17" t="str">
        <f aca="false">IF(OR(C149="",X149=""),"",ROUND(((X149+Y149)-(C149+D149))*24,1))</f>
        <v/>
      </c>
      <c r="AA149" s="14"/>
      <c r="AB149" s="15"/>
      <c r="AC149" s="11"/>
      <c r="AD149" s="11"/>
    </row>
    <row r="150" customFormat="false" ht="15" hidden="false" customHeight="false" outlineLevel="0" collapsed="false">
      <c r="A150" s="10" t="str">
        <f aca="false">IF(AND(C150="",K150=""),"",ROW()-5)</f>
        <v/>
      </c>
      <c r="B150" s="11"/>
      <c r="C150" s="12"/>
      <c r="D150" s="13"/>
      <c r="E150" s="14"/>
      <c r="F150" s="11"/>
      <c r="G150" s="11"/>
      <c r="H150" s="11"/>
      <c r="I150" s="11"/>
      <c r="J150" s="11"/>
      <c r="K150" s="11"/>
      <c r="L150" s="15"/>
      <c r="M150" s="14"/>
      <c r="N150" s="14"/>
      <c r="O150" s="12"/>
      <c r="P150" s="11"/>
      <c r="Q150" s="11"/>
      <c r="R150" s="11"/>
      <c r="S150" s="11"/>
      <c r="T150" s="16"/>
      <c r="U150" s="16"/>
      <c r="V150" s="15"/>
      <c r="W150" s="15"/>
      <c r="X150" s="12"/>
      <c r="Y150" s="13"/>
      <c r="Z150" s="17" t="str">
        <f aca="false">IF(OR(C150="",X150=""),"",ROUND(((X150+Y150)-(C150+D150))*24,1))</f>
        <v/>
      </c>
      <c r="AA150" s="14"/>
      <c r="AB150" s="15"/>
      <c r="AC150" s="11"/>
      <c r="AD150" s="11"/>
    </row>
    <row r="151" customFormat="false" ht="15" hidden="false" customHeight="false" outlineLevel="0" collapsed="false">
      <c r="A151" s="10" t="str">
        <f aca="false">IF(AND(C151="",K151=""),"",ROW()-5)</f>
        <v/>
      </c>
      <c r="B151" s="11"/>
      <c r="C151" s="12"/>
      <c r="D151" s="13"/>
      <c r="E151" s="14"/>
      <c r="F151" s="11"/>
      <c r="G151" s="11"/>
      <c r="H151" s="11"/>
      <c r="I151" s="11"/>
      <c r="J151" s="11"/>
      <c r="K151" s="11"/>
      <c r="L151" s="15"/>
      <c r="M151" s="14"/>
      <c r="N151" s="14"/>
      <c r="O151" s="12"/>
      <c r="P151" s="11"/>
      <c r="Q151" s="11"/>
      <c r="R151" s="11"/>
      <c r="S151" s="11"/>
      <c r="T151" s="16"/>
      <c r="U151" s="16"/>
      <c r="V151" s="15"/>
      <c r="W151" s="15"/>
      <c r="X151" s="12"/>
      <c r="Y151" s="13"/>
      <c r="Z151" s="17" t="str">
        <f aca="false">IF(OR(C151="",X151=""),"",ROUND(((X151+Y151)-(C151+D151))*24,1))</f>
        <v/>
      </c>
      <c r="AA151" s="14"/>
      <c r="AB151" s="15"/>
      <c r="AC151" s="11"/>
      <c r="AD151" s="11"/>
    </row>
    <row r="152" customFormat="false" ht="15" hidden="false" customHeight="false" outlineLevel="0" collapsed="false">
      <c r="A152" s="10" t="str">
        <f aca="false">IF(AND(C152="",K152=""),"",ROW()-5)</f>
        <v/>
      </c>
      <c r="B152" s="11"/>
      <c r="C152" s="12"/>
      <c r="D152" s="13"/>
      <c r="E152" s="14"/>
      <c r="F152" s="11"/>
      <c r="G152" s="11"/>
      <c r="H152" s="11"/>
      <c r="I152" s="11"/>
      <c r="J152" s="11"/>
      <c r="K152" s="11"/>
      <c r="L152" s="15"/>
      <c r="M152" s="14"/>
      <c r="N152" s="14"/>
      <c r="O152" s="12"/>
      <c r="P152" s="11"/>
      <c r="Q152" s="11"/>
      <c r="R152" s="11"/>
      <c r="S152" s="11"/>
      <c r="T152" s="16"/>
      <c r="U152" s="16"/>
      <c r="V152" s="15"/>
      <c r="W152" s="15"/>
      <c r="X152" s="12"/>
      <c r="Y152" s="13"/>
      <c r="Z152" s="17" t="str">
        <f aca="false">IF(OR(C152="",X152=""),"",ROUND(((X152+Y152)-(C152+D152))*24,1))</f>
        <v/>
      </c>
      <c r="AA152" s="14"/>
      <c r="AB152" s="15"/>
      <c r="AC152" s="11"/>
      <c r="AD152" s="11"/>
    </row>
    <row r="153" customFormat="false" ht="15" hidden="false" customHeight="false" outlineLevel="0" collapsed="false">
      <c r="A153" s="10" t="str">
        <f aca="false">IF(AND(C153="",K153=""),"",ROW()-5)</f>
        <v/>
      </c>
      <c r="B153" s="11"/>
      <c r="C153" s="12"/>
      <c r="D153" s="13"/>
      <c r="E153" s="14"/>
      <c r="F153" s="11"/>
      <c r="G153" s="11"/>
      <c r="H153" s="11"/>
      <c r="I153" s="11"/>
      <c r="J153" s="11"/>
      <c r="K153" s="11"/>
      <c r="L153" s="15"/>
      <c r="M153" s="14"/>
      <c r="N153" s="14"/>
      <c r="O153" s="12"/>
      <c r="P153" s="11"/>
      <c r="Q153" s="11"/>
      <c r="R153" s="11"/>
      <c r="S153" s="11"/>
      <c r="T153" s="16"/>
      <c r="U153" s="16"/>
      <c r="V153" s="15"/>
      <c r="W153" s="15"/>
      <c r="X153" s="12"/>
      <c r="Y153" s="13"/>
      <c r="Z153" s="17" t="str">
        <f aca="false">IF(OR(C153="",X153=""),"",ROUND(((X153+Y153)-(C153+D153))*24,1))</f>
        <v/>
      </c>
      <c r="AA153" s="14"/>
      <c r="AB153" s="15"/>
      <c r="AC153" s="11"/>
      <c r="AD153" s="11"/>
    </row>
    <row r="154" customFormat="false" ht="15" hidden="false" customHeight="false" outlineLevel="0" collapsed="false">
      <c r="A154" s="10" t="str">
        <f aca="false">IF(AND(C154="",K154=""),"",ROW()-5)</f>
        <v/>
      </c>
      <c r="B154" s="11"/>
      <c r="C154" s="12"/>
      <c r="D154" s="13"/>
      <c r="E154" s="14"/>
      <c r="F154" s="11"/>
      <c r="G154" s="11"/>
      <c r="H154" s="11"/>
      <c r="I154" s="11"/>
      <c r="J154" s="11"/>
      <c r="K154" s="11"/>
      <c r="L154" s="15"/>
      <c r="M154" s="14"/>
      <c r="N154" s="14"/>
      <c r="O154" s="12"/>
      <c r="P154" s="11"/>
      <c r="Q154" s="11"/>
      <c r="R154" s="11"/>
      <c r="S154" s="11"/>
      <c r="T154" s="16"/>
      <c r="U154" s="16"/>
      <c r="V154" s="15"/>
      <c r="W154" s="15"/>
      <c r="X154" s="12"/>
      <c r="Y154" s="13"/>
      <c r="Z154" s="17" t="str">
        <f aca="false">IF(OR(C154="",X154=""),"",ROUND(((X154+Y154)-(C154+D154))*24,1))</f>
        <v/>
      </c>
      <c r="AA154" s="14"/>
      <c r="AB154" s="15"/>
      <c r="AC154" s="11"/>
      <c r="AD154" s="11"/>
    </row>
    <row r="155" customFormat="false" ht="15" hidden="false" customHeight="false" outlineLevel="0" collapsed="false">
      <c r="A155" s="10" t="str">
        <f aca="false">IF(AND(C155="",K155=""),"",ROW()-5)</f>
        <v/>
      </c>
      <c r="B155" s="11"/>
      <c r="C155" s="12"/>
      <c r="D155" s="13"/>
      <c r="E155" s="14"/>
      <c r="F155" s="11"/>
      <c r="G155" s="11"/>
      <c r="H155" s="11"/>
      <c r="I155" s="11"/>
      <c r="J155" s="11"/>
      <c r="K155" s="11"/>
      <c r="L155" s="15"/>
      <c r="M155" s="14"/>
      <c r="N155" s="14"/>
      <c r="O155" s="12"/>
      <c r="P155" s="11"/>
      <c r="Q155" s="11"/>
      <c r="R155" s="11"/>
      <c r="S155" s="11"/>
      <c r="T155" s="16"/>
      <c r="U155" s="16"/>
      <c r="V155" s="15"/>
      <c r="W155" s="15"/>
      <c r="X155" s="12"/>
      <c r="Y155" s="13"/>
      <c r="Z155" s="17" t="str">
        <f aca="false">IF(OR(C155="",X155=""),"",ROUND(((X155+Y155)-(C155+D155))*24,1))</f>
        <v/>
      </c>
      <c r="AA155" s="14"/>
      <c r="AB155" s="15"/>
      <c r="AC155" s="11"/>
      <c r="AD155" s="11"/>
    </row>
    <row r="156" customFormat="false" ht="15" hidden="false" customHeight="false" outlineLevel="0" collapsed="false">
      <c r="A156" s="10" t="str">
        <f aca="false">IF(AND(C156="",K156=""),"",ROW()-5)</f>
        <v/>
      </c>
      <c r="B156" s="11"/>
      <c r="C156" s="12"/>
      <c r="D156" s="13"/>
      <c r="E156" s="14"/>
      <c r="F156" s="11"/>
      <c r="G156" s="11"/>
      <c r="H156" s="11"/>
      <c r="I156" s="11"/>
      <c r="J156" s="11"/>
      <c r="K156" s="11"/>
      <c r="L156" s="15"/>
      <c r="M156" s="14"/>
      <c r="N156" s="14"/>
      <c r="O156" s="12"/>
      <c r="P156" s="11"/>
      <c r="Q156" s="11"/>
      <c r="R156" s="11"/>
      <c r="S156" s="11"/>
      <c r="T156" s="16"/>
      <c r="U156" s="16"/>
      <c r="V156" s="15"/>
      <c r="W156" s="15"/>
      <c r="X156" s="12"/>
      <c r="Y156" s="13"/>
      <c r="Z156" s="17" t="str">
        <f aca="false">IF(OR(C156="",X156=""),"",ROUND(((X156+Y156)-(C156+D156))*24,1))</f>
        <v/>
      </c>
      <c r="AA156" s="14"/>
      <c r="AB156" s="15"/>
      <c r="AC156" s="11"/>
      <c r="AD156" s="11"/>
    </row>
    <row r="157" customFormat="false" ht="15" hidden="false" customHeight="false" outlineLevel="0" collapsed="false">
      <c r="A157" s="10" t="str">
        <f aca="false">IF(AND(C157="",K157=""),"",ROW()-5)</f>
        <v/>
      </c>
      <c r="B157" s="11"/>
      <c r="C157" s="12"/>
      <c r="D157" s="13"/>
      <c r="E157" s="14"/>
      <c r="F157" s="11"/>
      <c r="G157" s="11"/>
      <c r="H157" s="11"/>
      <c r="I157" s="11"/>
      <c r="J157" s="11"/>
      <c r="K157" s="11"/>
      <c r="L157" s="15"/>
      <c r="M157" s="14"/>
      <c r="N157" s="14"/>
      <c r="O157" s="12"/>
      <c r="P157" s="11"/>
      <c r="Q157" s="11"/>
      <c r="R157" s="11"/>
      <c r="S157" s="11"/>
      <c r="T157" s="16"/>
      <c r="U157" s="16"/>
      <c r="V157" s="15"/>
      <c r="W157" s="15"/>
      <c r="X157" s="12"/>
      <c r="Y157" s="13"/>
      <c r="Z157" s="17" t="str">
        <f aca="false">IF(OR(C157="",X157=""),"",ROUND(((X157+Y157)-(C157+D157))*24,1))</f>
        <v/>
      </c>
      <c r="AA157" s="14"/>
      <c r="AB157" s="15"/>
      <c r="AC157" s="11"/>
      <c r="AD157" s="11"/>
    </row>
    <row r="158" customFormat="false" ht="15" hidden="false" customHeight="false" outlineLevel="0" collapsed="false">
      <c r="A158" s="10" t="str">
        <f aca="false">IF(AND(C158="",K158=""),"",ROW()-5)</f>
        <v/>
      </c>
      <c r="B158" s="11"/>
      <c r="C158" s="12"/>
      <c r="D158" s="13"/>
      <c r="E158" s="14"/>
      <c r="F158" s="11"/>
      <c r="G158" s="11"/>
      <c r="H158" s="11"/>
      <c r="I158" s="11"/>
      <c r="J158" s="11"/>
      <c r="K158" s="11"/>
      <c r="L158" s="15"/>
      <c r="M158" s="14"/>
      <c r="N158" s="14"/>
      <c r="O158" s="12"/>
      <c r="P158" s="11"/>
      <c r="Q158" s="11"/>
      <c r="R158" s="11"/>
      <c r="S158" s="11"/>
      <c r="T158" s="16"/>
      <c r="U158" s="16"/>
      <c r="V158" s="15"/>
      <c r="W158" s="15"/>
      <c r="X158" s="12"/>
      <c r="Y158" s="13"/>
      <c r="Z158" s="17" t="str">
        <f aca="false">IF(OR(C158="",X158=""),"",ROUND(((X158+Y158)-(C158+D158))*24,1))</f>
        <v/>
      </c>
      <c r="AA158" s="14"/>
      <c r="AB158" s="15"/>
      <c r="AC158" s="11"/>
      <c r="AD158" s="11"/>
    </row>
    <row r="159" customFormat="false" ht="15" hidden="false" customHeight="false" outlineLevel="0" collapsed="false">
      <c r="A159" s="10" t="str">
        <f aca="false">IF(AND(C159="",K159=""),"",ROW()-5)</f>
        <v/>
      </c>
      <c r="B159" s="11"/>
      <c r="C159" s="12"/>
      <c r="D159" s="13"/>
      <c r="E159" s="14"/>
      <c r="F159" s="11"/>
      <c r="G159" s="11"/>
      <c r="H159" s="11"/>
      <c r="I159" s="11"/>
      <c r="J159" s="11"/>
      <c r="K159" s="11"/>
      <c r="L159" s="15"/>
      <c r="M159" s="14"/>
      <c r="N159" s="14"/>
      <c r="O159" s="12"/>
      <c r="P159" s="11"/>
      <c r="Q159" s="11"/>
      <c r="R159" s="11"/>
      <c r="S159" s="11"/>
      <c r="T159" s="16"/>
      <c r="U159" s="16"/>
      <c r="V159" s="15"/>
      <c r="W159" s="15"/>
      <c r="X159" s="12"/>
      <c r="Y159" s="13"/>
      <c r="Z159" s="17" t="str">
        <f aca="false">IF(OR(C159="",X159=""),"",ROUND(((X159+Y159)-(C159+D159))*24,1))</f>
        <v/>
      </c>
      <c r="AA159" s="14"/>
      <c r="AB159" s="15"/>
      <c r="AC159" s="11"/>
      <c r="AD159" s="11"/>
    </row>
    <row r="160" customFormat="false" ht="15" hidden="false" customHeight="false" outlineLevel="0" collapsed="false">
      <c r="A160" s="10" t="str">
        <f aca="false">IF(AND(C160="",K160=""),"",ROW()-5)</f>
        <v/>
      </c>
      <c r="B160" s="11"/>
      <c r="C160" s="12"/>
      <c r="D160" s="13"/>
      <c r="E160" s="14"/>
      <c r="F160" s="11"/>
      <c r="G160" s="11"/>
      <c r="H160" s="11"/>
      <c r="I160" s="11"/>
      <c r="J160" s="11"/>
      <c r="K160" s="11"/>
      <c r="L160" s="15"/>
      <c r="M160" s="14"/>
      <c r="N160" s="14"/>
      <c r="O160" s="12"/>
      <c r="P160" s="11"/>
      <c r="Q160" s="11"/>
      <c r="R160" s="11"/>
      <c r="S160" s="11"/>
      <c r="T160" s="16"/>
      <c r="U160" s="16"/>
      <c r="V160" s="15"/>
      <c r="W160" s="15"/>
      <c r="X160" s="12"/>
      <c r="Y160" s="13"/>
      <c r="Z160" s="17" t="str">
        <f aca="false">IF(OR(C160="",X160=""),"",ROUND(((X160+Y160)-(C160+D160))*24,1))</f>
        <v/>
      </c>
      <c r="AA160" s="14"/>
      <c r="AB160" s="15"/>
      <c r="AC160" s="11"/>
      <c r="AD160" s="11"/>
    </row>
    <row r="161" customFormat="false" ht="15" hidden="false" customHeight="false" outlineLevel="0" collapsed="false">
      <c r="A161" s="10" t="str">
        <f aca="false">IF(AND(C161="",K161=""),"",ROW()-5)</f>
        <v/>
      </c>
      <c r="B161" s="11"/>
      <c r="C161" s="12"/>
      <c r="D161" s="13"/>
      <c r="E161" s="14"/>
      <c r="F161" s="11"/>
      <c r="G161" s="11"/>
      <c r="H161" s="11"/>
      <c r="I161" s="11"/>
      <c r="J161" s="11"/>
      <c r="K161" s="11"/>
      <c r="L161" s="15"/>
      <c r="M161" s="14"/>
      <c r="N161" s="14"/>
      <c r="O161" s="12"/>
      <c r="P161" s="11"/>
      <c r="Q161" s="11"/>
      <c r="R161" s="11"/>
      <c r="S161" s="11"/>
      <c r="T161" s="16"/>
      <c r="U161" s="16"/>
      <c r="V161" s="15"/>
      <c r="W161" s="15"/>
      <c r="X161" s="12"/>
      <c r="Y161" s="13"/>
      <c r="Z161" s="17" t="str">
        <f aca="false">IF(OR(C161="",X161=""),"",ROUND(((X161+Y161)-(C161+D161))*24,1))</f>
        <v/>
      </c>
      <c r="AA161" s="14"/>
      <c r="AB161" s="15"/>
      <c r="AC161" s="11"/>
      <c r="AD161" s="11"/>
    </row>
    <row r="162" customFormat="false" ht="15" hidden="false" customHeight="false" outlineLevel="0" collapsed="false">
      <c r="A162" s="10" t="str">
        <f aca="false">IF(AND(C162="",K162=""),"",ROW()-5)</f>
        <v/>
      </c>
      <c r="B162" s="11"/>
      <c r="C162" s="12"/>
      <c r="D162" s="13"/>
      <c r="E162" s="14"/>
      <c r="F162" s="11"/>
      <c r="G162" s="11"/>
      <c r="H162" s="11"/>
      <c r="I162" s="11"/>
      <c r="J162" s="11"/>
      <c r="K162" s="11"/>
      <c r="L162" s="15"/>
      <c r="M162" s="14"/>
      <c r="N162" s="14"/>
      <c r="O162" s="12"/>
      <c r="P162" s="11"/>
      <c r="Q162" s="11"/>
      <c r="R162" s="11"/>
      <c r="S162" s="11"/>
      <c r="T162" s="16"/>
      <c r="U162" s="16"/>
      <c r="V162" s="15"/>
      <c r="W162" s="15"/>
      <c r="X162" s="12"/>
      <c r="Y162" s="13"/>
      <c r="Z162" s="17" t="str">
        <f aca="false">IF(OR(C162="",X162=""),"",ROUND(((X162+Y162)-(C162+D162))*24,1))</f>
        <v/>
      </c>
      <c r="AA162" s="14"/>
      <c r="AB162" s="15"/>
      <c r="AC162" s="11"/>
      <c r="AD162" s="11"/>
    </row>
    <row r="163" customFormat="false" ht="15" hidden="false" customHeight="false" outlineLevel="0" collapsed="false">
      <c r="A163" s="10" t="str">
        <f aca="false">IF(AND(C163="",K163=""),"",ROW()-5)</f>
        <v/>
      </c>
      <c r="B163" s="11"/>
      <c r="C163" s="12"/>
      <c r="D163" s="13"/>
      <c r="E163" s="14"/>
      <c r="F163" s="11"/>
      <c r="G163" s="11"/>
      <c r="H163" s="11"/>
      <c r="I163" s="11"/>
      <c r="J163" s="11"/>
      <c r="K163" s="11"/>
      <c r="L163" s="15"/>
      <c r="M163" s="14"/>
      <c r="N163" s="14"/>
      <c r="O163" s="12"/>
      <c r="P163" s="11"/>
      <c r="Q163" s="11"/>
      <c r="R163" s="11"/>
      <c r="S163" s="11"/>
      <c r="T163" s="16"/>
      <c r="U163" s="16"/>
      <c r="V163" s="15"/>
      <c r="W163" s="15"/>
      <c r="X163" s="12"/>
      <c r="Y163" s="13"/>
      <c r="Z163" s="17" t="str">
        <f aca="false">IF(OR(C163="",X163=""),"",ROUND(((X163+Y163)-(C163+D163))*24,1))</f>
        <v/>
      </c>
      <c r="AA163" s="14"/>
      <c r="AB163" s="15"/>
      <c r="AC163" s="11"/>
      <c r="AD163" s="11"/>
    </row>
    <row r="164" customFormat="false" ht="15" hidden="false" customHeight="false" outlineLevel="0" collapsed="false">
      <c r="A164" s="10" t="str">
        <f aca="false">IF(AND(C164="",K164=""),"",ROW()-5)</f>
        <v/>
      </c>
      <c r="B164" s="11"/>
      <c r="C164" s="12"/>
      <c r="D164" s="13"/>
      <c r="E164" s="14"/>
      <c r="F164" s="11"/>
      <c r="G164" s="11"/>
      <c r="H164" s="11"/>
      <c r="I164" s="11"/>
      <c r="J164" s="11"/>
      <c r="K164" s="11"/>
      <c r="L164" s="15"/>
      <c r="M164" s="14"/>
      <c r="N164" s="14"/>
      <c r="O164" s="12"/>
      <c r="P164" s="11"/>
      <c r="Q164" s="11"/>
      <c r="R164" s="11"/>
      <c r="S164" s="11"/>
      <c r="T164" s="16"/>
      <c r="U164" s="16"/>
      <c r="V164" s="15"/>
      <c r="W164" s="15"/>
      <c r="X164" s="12"/>
      <c r="Y164" s="13"/>
      <c r="Z164" s="17" t="str">
        <f aca="false">IF(OR(C164="",X164=""),"",ROUND(((X164+Y164)-(C164+D164))*24,1))</f>
        <v/>
      </c>
      <c r="AA164" s="14"/>
      <c r="AB164" s="15"/>
      <c r="AC164" s="11"/>
      <c r="AD164" s="11"/>
    </row>
    <row r="165" customFormat="false" ht="15" hidden="false" customHeight="false" outlineLevel="0" collapsed="false">
      <c r="A165" s="10" t="str">
        <f aca="false">IF(AND(C165="",K165=""),"",ROW()-5)</f>
        <v/>
      </c>
      <c r="B165" s="11"/>
      <c r="C165" s="12"/>
      <c r="D165" s="13"/>
      <c r="E165" s="14"/>
      <c r="F165" s="11"/>
      <c r="G165" s="11"/>
      <c r="H165" s="11"/>
      <c r="I165" s="11"/>
      <c r="J165" s="11"/>
      <c r="K165" s="11"/>
      <c r="L165" s="15"/>
      <c r="M165" s="14"/>
      <c r="N165" s="14"/>
      <c r="O165" s="12"/>
      <c r="P165" s="11"/>
      <c r="Q165" s="11"/>
      <c r="R165" s="11"/>
      <c r="S165" s="11"/>
      <c r="T165" s="16"/>
      <c r="U165" s="16"/>
      <c r="V165" s="15"/>
      <c r="W165" s="15"/>
      <c r="X165" s="12"/>
      <c r="Y165" s="13"/>
      <c r="Z165" s="17" t="str">
        <f aca="false">IF(OR(C165="",X165=""),"",ROUND(((X165+Y165)-(C165+D165))*24,1))</f>
        <v/>
      </c>
      <c r="AA165" s="14"/>
      <c r="AB165" s="15"/>
      <c r="AC165" s="11"/>
      <c r="AD165" s="11"/>
    </row>
    <row r="166" customFormat="false" ht="15" hidden="false" customHeight="false" outlineLevel="0" collapsed="false">
      <c r="A166" s="10" t="str">
        <f aca="false">IF(AND(C166="",K166=""),"",ROW()-5)</f>
        <v/>
      </c>
      <c r="B166" s="11"/>
      <c r="C166" s="12"/>
      <c r="D166" s="13"/>
      <c r="E166" s="14"/>
      <c r="F166" s="11"/>
      <c r="G166" s="11"/>
      <c r="H166" s="11"/>
      <c r="I166" s="11"/>
      <c r="J166" s="11"/>
      <c r="K166" s="11"/>
      <c r="L166" s="15"/>
      <c r="M166" s="14"/>
      <c r="N166" s="14"/>
      <c r="O166" s="12"/>
      <c r="P166" s="11"/>
      <c r="Q166" s="11"/>
      <c r="R166" s="11"/>
      <c r="S166" s="11"/>
      <c r="T166" s="16"/>
      <c r="U166" s="16"/>
      <c r="V166" s="15"/>
      <c r="W166" s="15"/>
      <c r="X166" s="12"/>
      <c r="Y166" s="13"/>
      <c r="Z166" s="17" t="str">
        <f aca="false">IF(OR(C166="",X166=""),"",ROUND(((X166+Y166)-(C166+D166))*24,1))</f>
        <v/>
      </c>
      <c r="AA166" s="14"/>
      <c r="AB166" s="15"/>
      <c r="AC166" s="11"/>
      <c r="AD166" s="11"/>
    </row>
    <row r="167" customFormat="false" ht="15" hidden="false" customHeight="false" outlineLevel="0" collapsed="false">
      <c r="A167" s="10" t="str">
        <f aca="false">IF(AND(C167="",K167=""),"",ROW()-5)</f>
        <v/>
      </c>
      <c r="B167" s="11"/>
      <c r="C167" s="12"/>
      <c r="D167" s="13"/>
      <c r="E167" s="14"/>
      <c r="F167" s="11"/>
      <c r="G167" s="11"/>
      <c r="H167" s="11"/>
      <c r="I167" s="11"/>
      <c r="J167" s="11"/>
      <c r="K167" s="11"/>
      <c r="L167" s="15"/>
      <c r="M167" s="14"/>
      <c r="N167" s="14"/>
      <c r="O167" s="12"/>
      <c r="P167" s="11"/>
      <c r="Q167" s="11"/>
      <c r="R167" s="11"/>
      <c r="S167" s="11"/>
      <c r="T167" s="16"/>
      <c r="U167" s="16"/>
      <c r="V167" s="15"/>
      <c r="W167" s="15"/>
      <c r="X167" s="12"/>
      <c r="Y167" s="13"/>
      <c r="Z167" s="17" t="str">
        <f aca="false">IF(OR(C167="",X167=""),"",ROUND(((X167+Y167)-(C167+D167))*24,1))</f>
        <v/>
      </c>
      <c r="AA167" s="14"/>
      <c r="AB167" s="15"/>
      <c r="AC167" s="11"/>
      <c r="AD167" s="11"/>
    </row>
    <row r="168" customFormat="false" ht="15" hidden="false" customHeight="false" outlineLevel="0" collapsed="false">
      <c r="A168" s="10" t="str">
        <f aca="false">IF(AND(C168="",K168=""),"",ROW()-5)</f>
        <v/>
      </c>
      <c r="B168" s="11"/>
      <c r="C168" s="12"/>
      <c r="D168" s="13"/>
      <c r="E168" s="14"/>
      <c r="F168" s="11"/>
      <c r="G168" s="11"/>
      <c r="H168" s="11"/>
      <c r="I168" s="11"/>
      <c r="J168" s="11"/>
      <c r="K168" s="11"/>
      <c r="L168" s="15"/>
      <c r="M168" s="14"/>
      <c r="N168" s="14"/>
      <c r="O168" s="12"/>
      <c r="P168" s="11"/>
      <c r="Q168" s="11"/>
      <c r="R168" s="11"/>
      <c r="S168" s="11"/>
      <c r="T168" s="16"/>
      <c r="U168" s="16"/>
      <c r="V168" s="15"/>
      <c r="W168" s="15"/>
      <c r="X168" s="12"/>
      <c r="Y168" s="13"/>
      <c r="Z168" s="17" t="str">
        <f aca="false">IF(OR(C168="",X168=""),"",ROUND(((X168+Y168)-(C168+D168))*24,1))</f>
        <v/>
      </c>
      <c r="AA168" s="14"/>
      <c r="AB168" s="15"/>
      <c r="AC168" s="11"/>
      <c r="AD168" s="11"/>
    </row>
    <row r="169" customFormat="false" ht="15" hidden="false" customHeight="false" outlineLevel="0" collapsed="false">
      <c r="A169" s="10" t="str">
        <f aca="false">IF(AND(C169="",K169=""),"",ROW()-5)</f>
        <v/>
      </c>
      <c r="B169" s="11"/>
      <c r="C169" s="12"/>
      <c r="D169" s="13"/>
      <c r="E169" s="14"/>
      <c r="F169" s="11"/>
      <c r="G169" s="11"/>
      <c r="H169" s="11"/>
      <c r="I169" s="11"/>
      <c r="J169" s="11"/>
      <c r="K169" s="11"/>
      <c r="L169" s="15"/>
      <c r="M169" s="14"/>
      <c r="N169" s="14"/>
      <c r="O169" s="12"/>
      <c r="P169" s="11"/>
      <c r="Q169" s="11"/>
      <c r="R169" s="11"/>
      <c r="S169" s="11"/>
      <c r="T169" s="16"/>
      <c r="U169" s="16"/>
      <c r="V169" s="15"/>
      <c r="W169" s="15"/>
      <c r="X169" s="12"/>
      <c r="Y169" s="13"/>
      <c r="Z169" s="17" t="str">
        <f aca="false">IF(OR(C169="",X169=""),"",ROUND(((X169+Y169)-(C169+D169))*24,1))</f>
        <v/>
      </c>
      <c r="AA169" s="14"/>
      <c r="AB169" s="15"/>
      <c r="AC169" s="11"/>
      <c r="AD169" s="11"/>
    </row>
    <row r="170" customFormat="false" ht="15" hidden="false" customHeight="false" outlineLevel="0" collapsed="false">
      <c r="A170" s="10" t="str">
        <f aca="false">IF(AND(C170="",K170=""),"",ROW()-5)</f>
        <v/>
      </c>
      <c r="B170" s="11"/>
      <c r="C170" s="12"/>
      <c r="D170" s="13"/>
      <c r="E170" s="14"/>
      <c r="F170" s="11"/>
      <c r="G170" s="11"/>
      <c r="H170" s="11"/>
      <c r="I170" s="11"/>
      <c r="J170" s="11"/>
      <c r="K170" s="11"/>
      <c r="L170" s="15"/>
      <c r="M170" s="14"/>
      <c r="N170" s="14"/>
      <c r="O170" s="12"/>
      <c r="P170" s="11"/>
      <c r="Q170" s="11"/>
      <c r="R170" s="11"/>
      <c r="S170" s="11"/>
      <c r="T170" s="16"/>
      <c r="U170" s="16"/>
      <c r="V170" s="15"/>
      <c r="W170" s="15"/>
      <c r="X170" s="12"/>
      <c r="Y170" s="13"/>
      <c r="Z170" s="17" t="str">
        <f aca="false">IF(OR(C170="",X170=""),"",ROUND(((X170+Y170)-(C170+D170))*24,1))</f>
        <v/>
      </c>
      <c r="AA170" s="14"/>
      <c r="AB170" s="15"/>
      <c r="AC170" s="11"/>
      <c r="AD170" s="11"/>
    </row>
    <row r="171" customFormat="false" ht="15" hidden="false" customHeight="false" outlineLevel="0" collapsed="false">
      <c r="A171" s="10" t="str">
        <f aca="false">IF(AND(C171="",K171=""),"",ROW()-5)</f>
        <v/>
      </c>
      <c r="B171" s="11"/>
      <c r="C171" s="12"/>
      <c r="D171" s="13"/>
      <c r="E171" s="14"/>
      <c r="F171" s="11"/>
      <c r="G171" s="11"/>
      <c r="H171" s="11"/>
      <c r="I171" s="11"/>
      <c r="J171" s="11"/>
      <c r="K171" s="11"/>
      <c r="L171" s="15"/>
      <c r="M171" s="14"/>
      <c r="N171" s="14"/>
      <c r="O171" s="12"/>
      <c r="P171" s="11"/>
      <c r="Q171" s="11"/>
      <c r="R171" s="11"/>
      <c r="S171" s="11"/>
      <c r="T171" s="16"/>
      <c r="U171" s="16"/>
      <c r="V171" s="15"/>
      <c r="W171" s="15"/>
      <c r="X171" s="12"/>
      <c r="Y171" s="13"/>
      <c r="Z171" s="17" t="str">
        <f aca="false">IF(OR(C171="",X171=""),"",ROUND(((X171+Y171)-(C171+D171))*24,1))</f>
        <v/>
      </c>
      <c r="AA171" s="14"/>
      <c r="AB171" s="15"/>
      <c r="AC171" s="11"/>
      <c r="AD171" s="11"/>
    </row>
    <row r="172" customFormat="false" ht="15" hidden="false" customHeight="false" outlineLevel="0" collapsed="false">
      <c r="A172" s="10" t="str">
        <f aca="false">IF(AND(C172="",K172=""),"",ROW()-5)</f>
        <v/>
      </c>
      <c r="B172" s="11"/>
      <c r="C172" s="12"/>
      <c r="D172" s="13"/>
      <c r="E172" s="14"/>
      <c r="F172" s="11"/>
      <c r="G172" s="11"/>
      <c r="H172" s="11"/>
      <c r="I172" s="11"/>
      <c r="J172" s="11"/>
      <c r="K172" s="11"/>
      <c r="L172" s="15"/>
      <c r="M172" s="14"/>
      <c r="N172" s="14"/>
      <c r="O172" s="12"/>
      <c r="P172" s="11"/>
      <c r="Q172" s="11"/>
      <c r="R172" s="11"/>
      <c r="S172" s="11"/>
      <c r="T172" s="16"/>
      <c r="U172" s="16"/>
      <c r="V172" s="15"/>
      <c r="W172" s="15"/>
      <c r="X172" s="12"/>
      <c r="Y172" s="13"/>
      <c r="Z172" s="17" t="str">
        <f aca="false">IF(OR(C172="",X172=""),"",ROUND(((X172+Y172)-(C172+D172))*24,1))</f>
        <v/>
      </c>
      <c r="AA172" s="14"/>
      <c r="AB172" s="15"/>
      <c r="AC172" s="11"/>
      <c r="AD172" s="11"/>
    </row>
    <row r="173" customFormat="false" ht="15" hidden="false" customHeight="false" outlineLevel="0" collapsed="false">
      <c r="A173" s="10" t="str">
        <f aca="false">IF(AND(C173="",K173=""),"",ROW()-5)</f>
        <v/>
      </c>
      <c r="B173" s="11"/>
      <c r="C173" s="12"/>
      <c r="D173" s="13"/>
      <c r="E173" s="14"/>
      <c r="F173" s="11"/>
      <c r="G173" s="11"/>
      <c r="H173" s="11"/>
      <c r="I173" s="11"/>
      <c r="J173" s="11"/>
      <c r="K173" s="11"/>
      <c r="L173" s="15"/>
      <c r="M173" s="14"/>
      <c r="N173" s="14"/>
      <c r="O173" s="12"/>
      <c r="P173" s="11"/>
      <c r="Q173" s="11"/>
      <c r="R173" s="11"/>
      <c r="S173" s="11"/>
      <c r="T173" s="16"/>
      <c r="U173" s="16"/>
      <c r="V173" s="15"/>
      <c r="W173" s="15"/>
      <c r="X173" s="12"/>
      <c r="Y173" s="13"/>
      <c r="Z173" s="17" t="str">
        <f aca="false">IF(OR(C173="",X173=""),"",ROUND(((X173+Y173)-(C173+D173))*24,1))</f>
        <v/>
      </c>
      <c r="AA173" s="14"/>
      <c r="AB173" s="15"/>
      <c r="AC173" s="11"/>
      <c r="AD173" s="11"/>
    </row>
    <row r="174" customFormat="false" ht="15" hidden="false" customHeight="false" outlineLevel="0" collapsed="false">
      <c r="A174" s="10" t="str">
        <f aca="false">IF(AND(C174="",K174=""),"",ROW()-5)</f>
        <v/>
      </c>
      <c r="B174" s="11"/>
      <c r="C174" s="12"/>
      <c r="D174" s="13"/>
      <c r="E174" s="14"/>
      <c r="F174" s="11"/>
      <c r="G174" s="11"/>
      <c r="H174" s="11"/>
      <c r="I174" s="11"/>
      <c r="J174" s="11"/>
      <c r="K174" s="11"/>
      <c r="L174" s="15"/>
      <c r="M174" s="14"/>
      <c r="N174" s="14"/>
      <c r="O174" s="12"/>
      <c r="P174" s="11"/>
      <c r="Q174" s="11"/>
      <c r="R174" s="11"/>
      <c r="S174" s="11"/>
      <c r="T174" s="16"/>
      <c r="U174" s="16"/>
      <c r="V174" s="15"/>
      <c r="W174" s="15"/>
      <c r="X174" s="12"/>
      <c r="Y174" s="13"/>
      <c r="Z174" s="17" t="str">
        <f aca="false">IF(OR(C174="",X174=""),"",ROUND(((X174+Y174)-(C174+D174))*24,1))</f>
        <v/>
      </c>
      <c r="AA174" s="14"/>
      <c r="AB174" s="15"/>
      <c r="AC174" s="11"/>
      <c r="AD174" s="11"/>
    </row>
    <row r="175" customFormat="false" ht="15" hidden="false" customHeight="false" outlineLevel="0" collapsed="false">
      <c r="A175" s="10" t="str">
        <f aca="false">IF(AND(C175="",K175=""),"",ROW()-5)</f>
        <v/>
      </c>
      <c r="B175" s="11"/>
      <c r="C175" s="12"/>
      <c r="D175" s="13"/>
      <c r="E175" s="14"/>
      <c r="F175" s="11"/>
      <c r="G175" s="11"/>
      <c r="H175" s="11"/>
      <c r="I175" s="11"/>
      <c r="J175" s="11"/>
      <c r="K175" s="11"/>
      <c r="L175" s="15"/>
      <c r="M175" s="14"/>
      <c r="N175" s="14"/>
      <c r="O175" s="12"/>
      <c r="P175" s="11"/>
      <c r="Q175" s="11"/>
      <c r="R175" s="11"/>
      <c r="S175" s="11"/>
      <c r="T175" s="16"/>
      <c r="U175" s="16"/>
      <c r="V175" s="15"/>
      <c r="W175" s="15"/>
      <c r="X175" s="12"/>
      <c r="Y175" s="13"/>
      <c r="Z175" s="17" t="str">
        <f aca="false">IF(OR(C175="",X175=""),"",ROUND(((X175+Y175)-(C175+D175))*24,1))</f>
        <v/>
      </c>
      <c r="AA175" s="14"/>
      <c r="AB175" s="15"/>
      <c r="AC175" s="11"/>
      <c r="AD175" s="11"/>
    </row>
    <row r="176" customFormat="false" ht="15" hidden="false" customHeight="false" outlineLevel="0" collapsed="false">
      <c r="A176" s="10" t="str">
        <f aca="false">IF(AND(C176="",K176=""),"",ROW()-5)</f>
        <v/>
      </c>
      <c r="B176" s="11"/>
      <c r="C176" s="12"/>
      <c r="D176" s="13"/>
      <c r="E176" s="14"/>
      <c r="F176" s="11"/>
      <c r="G176" s="11"/>
      <c r="H176" s="11"/>
      <c r="I176" s="11"/>
      <c r="J176" s="11"/>
      <c r="K176" s="11"/>
      <c r="L176" s="15"/>
      <c r="M176" s="14"/>
      <c r="N176" s="14"/>
      <c r="O176" s="12"/>
      <c r="P176" s="11"/>
      <c r="Q176" s="11"/>
      <c r="R176" s="11"/>
      <c r="S176" s="11"/>
      <c r="T176" s="16"/>
      <c r="U176" s="16"/>
      <c r="V176" s="15"/>
      <c r="W176" s="15"/>
      <c r="X176" s="12"/>
      <c r="Y176" s="13"/>
      <c r="Z176" s="17" t="str">
        <f aca="false">IF(OR(C176="",X176=""),"",ROUND(((X176+Y176)-(C176+D176))*24,1))</f>
        <v/>
      </c>
      <c r="AA176" s="14"/>
      <c r="AB176" s="15"/>
      <c r="AC176" s="11"/>
      <c r="AD176" s="11"/>
    </row>
    <row r="177" customFormat="false" ht="15" hidden="false" customHeight="false" outlineLevel="0" collapsed="false">
      <c r="A177" s="10" t="str">
        <f aca="false">IF(AND(C177="",K177=""),"",ROW()-5)</f>
        <v/>
      </c>
      <c r="B177" s="11"/>
      <c r="C177" s="12"/>
      <c r="D177" s="13"/>
      <c r="E177" s="14"/>
      <c r="F177" s="11"/>
      <c r="G177" s="11"/>
      <c r="H177" s="11"/>
      <c r="I177" s="11"/>
      <c r="J177" s="11"/>
      <c r="K177" s="11"/>
      <c r="L177" s="15"/>
      <c r="M177" s="14"/>
      <c r="N177" s="14"/>
      <c r="O177" s="12"/>
      <c r="P177" s="11"/>
      <c r="Q177" s="11"/>
      <c r="R177" s="11"/>
      <c r="S177" s="11"/>
      <c r="T177" s="16"/>
      <c r="U177" s="16"/>
      <c r="V177" s="15"/>
      <c r="W177" s="15"/>
      <c r="X177" s="12"/>
      <c r="Y177" s="13"/>
      <c r="Z177" s="17" t="str">
        <f aca="false">IF(OR(C177="",X177=""),"",ROUND(((X177+Y177)-(C177+D177))*24,1))</f>
        <v/>
      </c>
      <c r="AA177" s="14"/>
      <c r="AB177" s="15"/>
      <c r="AC177" s="11"/>
      <c r="AD177" s="11"/>
    </row>
    <row r="178" customFormat="false" ht="15" hidden="false" customHeight="false" outlineLevel="0" collapsed="false">
      <c r="A178" s="10" t="str">
        <f aca="false">IF(AND(C178="",K178=""),"",ROW()-5)</f>
        <v/>
      </c>
      <c r="B178" s="11"/>
      <c r="C178" s="12"/>
      <c r="D178" s="13"/>
      <c r="E178" s="14"/>
      <c r="F178" s="11"/>
      <c r="G178" s="11"/>
      <c r="H178" s="11"/>
      <c r="I178" s="11"/>
      <c r="J178" s="11"/>
      <c r="K178" s="11"/>
      <c r="L178" s="15"/>
      <c r="M178" s="14"/>
      <c r="N178" s="14"/>
      <c r="O178" s="12"/>
      <c r="P178" s="11"/>
      <c r="Q178" s="11"/>
      <c r="R178" s="11"/>
      <c r="S178" s="11"/>
      <c r="T178" s="16"/>
      <c r="U178" s="16"/>
      <c r="V178" s="15"/>
      <c r="W178" s="15"/>
      <c r="X178" s="12"/>
      <c r="Y178" s="13"/>
      <c r="Z178" s="17" t="str">
        <f aca="false">IF(OR(C178="",X178=""),"",ROUND(((X178+Y178)-(C178+D178))*24,1))</f>
        <v/>
      </c>
      <c r="AA178" s="14"/>
      <c r="AB178" s="15"/>
      <c r="AC178" s="11"/>
      <c r="AD178" s="11"/>
    </row>
    <row r="179" customFormat="false" ht="15" hidden="false" customHeight="false" outlineLevel="0" collapsed="false">
      <c r="A179" s="10" t="str">
        <f aca="false">IF(AND(C179="",K179=""),"",ROW()-5)</f>
        <v/>
      </c>
      <c r="B179" s="11"/>
      <c r="C179" s="12"/>
      <c r="D179" s="13"/>
      <c r="E179" s="14"/>
      <c r="F179" s="11"/>
      <c r="G179" s="11"/>
      <c r="H179" s="11"/>
      <c r="I179" s="11"/>
      <c r="J179" s="11"/>
      <c r="K179" s="11"/>
      <c r="L179" s="15"/>
      <c r="M179" s="14"/>
      <c r="N179" s="14"/>
      <c r="O179" s="12"/>
      <c r="P179" s="11"/>
      <c r="Q179" s="11"/>
      <c r="R179" s="11"/>
      <c r="S179" s="11"/>
      <c r="T179" s="16"/>
      <c r="U179" s="16"/>
      <c r="V179" s="15"/>
      <c r="W179" s="15"/>
      <c r="X179" s="12"/>
      <c r="Y179" s="13"/>
      <c r="Z179" s="17" t="str">
        <f aca="false">IF(OR(C179="",X179=""),"",ROUND(((X179+Y179)-(C179+D179))*24,1))</f>
        <v/>
      </c>
      <c r="AA179" s="14"/>
      <c r="AB179" s="15"/>
      <c r="AC179" s="11"/>
      <c r="AD179" s="11"/>
    </row>
    <row r="180" customFormat="false" ht="15" hidden="false" customHeight="false" outlineLevel="0" collapsed="false">
      <c r="A180" s="10" t="str">
        <f aca="false">IF(AND(C180="",K180=""),"",ROW()-5)</f>
        <v/>
      </c>
      <c r="B180" s="11"/>
      <c r="C180" s="12"/>
      <c r="D180" s="13"/>
      <c r="E180" s="14"/>
      <c r="F180" s="11"/>
      <c r="G180" s="11"/>
      <c r="H180" s="11"/>
      <c r="I180" s="11"/>
      <c r="J180" s="11"/>
      <c r="K180" s="11"/>
      <c r="L180" s="15"/>
      <c r="M180" s="14"/>
      <c r="N180" s="14"/>
      <c r="O180" s="12"/>
      <c r="P180" s="11"/>
      <c r="Q180" s="11"/>
      <c r="R180" s="11"/>
      <c r="S180" s="11"/>
      <c r="T180" s="16"/>
      <c r="U180" s="16"/>
      <c r="V180" s="15"/>
      <c r="W180" s="15"/>
      <c r="X180" s="12"/>
      <c r="Y180" s="13"/>
      <c r="Z180" s="17" t="str">
        <f aca="false">IF(OR(C180="",X180=""),"",ROUND(((X180+Y180)-(C180+D180))*24,1))</f>
        <v/>
      </c>
      <c r="AA180" s="14"/>
      <c r="AB180" s="15"/>
      <c r="AC180" s="11"/>
      <c r="AD180" s="11"/>
    </row>
    <row r="181" customFormat="false" ht="15" hidden="false" customHeight="false" outlineLevel="0" collapsed="false">
      <c r="A181" s="10" t="str">
        <f aca="false">IF(AND(C181="",K181=""),"",ROW()-5)</f>
        <v/>
      </c>
      <c r="B181" s="11"/>
      <c r="C181" s="12"/>
      <c r="D181" s="13"/>
      <c r="E181" s="14"/>
      <c r="F181" s="11"/>
      <c r="G181" s="11"/>
      <c r="H181" s="11"/>
      <c r="I181" s="11"/>
      <c r="J181" s="11"/>
      <c r="K181" s="11"/>
      <c r="L181" s="15"/>
      <c r="M181" s="14"/>
      <c r="N181" s="14"/>
      <c r="O181" s="12"/>
      <c r="P181" s="11"/>
      <c r="Q181" s="11"/>
      <c r="R181" s="11"/>
      <c r="S181" s="11"/>
      <c r="T181" s="16"/>
      <c r="U181" s="16"/>
      <c r="V181" s="15"/>
      <c r="W181" s="15"/>
      <c r="X181" s="12"/>
      <c r="Y181" s="13"/>
      <c r="Z181" s="17" t="str">
        <f aca="false">IF(OR(C181="",X181=""),"",ROUND(((X181+Y181)-(C181+D181))*24,1))</f>
        <v/>
      </c>
      <c r="AA181" s="14"/>
      <c r="AB181" s="15"/>
      <c r="AC181" s="11"/>
      <c r="AD181" s="11"/>
    </row>
    <row r="182" customFormat="false" ht="15" hidden="false" customHeight="false" outlineLevel="0" collapsed="false">
      <c r="A182" s="10" t="str">
        <f aca="false">IF(AND(C182="",K182=""),"",ROW()-5)</f>
        <v/>
      </c>
      <c r="B182" s="11"/>
      <c r="C182" s="12"/>
      <c r="D182" s="13"/>
      <c r="E182" s="14"/>
      <c r="F182" s="11"/>
      <c r="G182" s="11"/>
      <c r="H182" s="11"/>
      <c r="I182" s="11"/>
      <c r="J182" s="11"/>
      <c r="K182" s="11"/>
      <c r="L182" s="15"/>
      <c r="M182" s="14"/>
      <c r="N182" s="14"/>
      <c r="O182" s="12"/>
      <c r="P182" s="11"/>
      <c r="Q182" s="11"/>
      <c r="R182" s="11"/>
      <c r="S182" s="11"/>
      <c r="T182" s="16"/>
      <c r="U182" s="16"/>
      <c r="V182" s="15"/>
      <c r="W182" s="15"/>
      <c r="X182" s="12"/>
      <c r="Y182" s="13"/>
      <c r="Z182" s="17" t="str">
        <f aca="false">IF(OR(C182="",X182=""),"",ROUND(((X182+Y182)-(C182+D182))*24,1))</f>
        <v/>
      </c>
      <c r="AA182" s="14"/>
      <c r="AB182" s="15"/>
      <c r="AC182" s="11"/>
      <c r="AD182" s="11"/>
    </row>
    <row r="183" customFormat="false" ht="15" hidden="false" customHeight="false" outlineLevel="0" collapsed="false">
      <c r="A183" s="10" t="str">
        <f aca="false">IF(AND(C183="",K183=""),"",ROW()-5)</f>
        <v/>
      </c>
      <c r="B183" s="11"/>
      <c r="C183" s="12"/>
      <c r="D183" s="13"/>
      <c r="E183" s="14"/>
      <c r="F183" s="11"/>
      <c r="G183" s="11"/>
      <c r="H183" s="11"/>
      <c r="I183" s="11"/>
      <c r="J183" s="11"/>
      <c r="K183" s="11"/>
      <c r="L183" s="15"/>
      <c r="M183" s="14"/>
      <c r="N183" s="14"/>
      <c r="O183" s="12"/>
      <c r="P183" s="11"/>
      <c r="Q183" s="11"/>
      <c r="R183" s="11"/>
      <c r="S183" s="11"/>
      <c r="T183" s="16"/>
      <c r="U183" s="16"/>
      <c r="V183" s="15"/>
      <c r="W183" s="15"/>
      <c r="X183" s="12"/>
      <c r="Y183" s="13"/>
      <c r="Z183" s="17" t="str">
        <f aca="false">IF(OR(C183="",X183=""),"",ROUND(((X183+Y183)-(C183+D183))*24,1))</f>
        <v/>
      </c>
      <c r="AA183" s="14"/>
      <c r="AB183" s="15"/>
      <c r="AC183" s="11"/>
      <c r="AD183" s="11"/>
    </row>
    <row r="184" customFormat="false" ht="15" hidden="false" customHeight="false" outlineLevel="0" collapsed="false">
      <c r="A184" s="10" t="str">
        <f aca="false">IF(AND(C184="",K184=""),"",ROW()-5)</f>
        <v/>
      </c>
      <c r="B184" s="11"/>
      <c r="C184" s="12"/>
      <c r="D184" s="13"/>
      <c r="E184" s="14"/>
      <c r="F184" s="11"/>
      <c r="G184" s="11"/>
      <c r="H184" s="11"/>
      <c r="I184" s="11"/>
      <c r="J184" s="11"/>
      <c r="K184" s="11"/>
      <c r="L184" s="15"/>
      <c r="M184" s="14"/>
      <c r="N184" s="14"/>
      <c r="O184" s="12"/>
      <c r="P184" s="11"/>
      <c r="Q184" s="11"/>
      <c r="R184" s="11"/>
      <c r="S184" s="11"/>
      <c r="T184" s="16"/>
      <c r="U184" s="16"/>
      <c r="V184" s="15"/>
      <c r="W184" s="15"/>
      <c r="X184" s="12"/>
      <c r="Y184" s="13"/>
      <c r="Z184" s="17" t="str">
        <f aca="false">IF(OR(C184="",X184=""),"",ROUND(((X184+Y184)-(C184+D184))*24,1))</f>
        <v/>
      </c>
      <c r="AA184" s="14"/>
      <c r="AB184" s="15"/>
      <c r="AC184" s="11"/>
      <c r="AD184" s="11"/>
    </row>
    <row r="185" customFormat="false" ht="15" hidden="false" customHeight="false" outlineLevel="0" collapsed="false">
      <c r="A185" s="10" t="str">
        <f aca="false">IF(AND(C185="",K185=""),"",ROW()-5)</f>
        <v/>
      </c>
      <c r="B185" s="11"/>
      <c r="C185" s="12"/>
      <c r="D185" s="13"/>
      <c r="E185" s="14"/>
      <c r="F185" s="11"/>
      <c r="G185" s="11"/>
      <c r="H185" s="11"/>
      <c r="I185" s="11"/>
      <c r="J185" s="11"/>
      <c r="K185" s="11"/>
      <c r="L185" s="15"/>
      <c r="M185" s="14"/>
      <c r="N185" s="14"/>
      <c r="O185" s="12"/>
      <c r="P185" s="11"/>
      <c r="Q185" s="11"/>
      <c r="R185" s="11"/>
      <c r="S185" s="11"/>
      <c r="T185" s="16"/>
      <c r="U185" s="16"/>
      <c r="V185" s="15"/>
      <c r="W185" s="15"/>
      <c r="X185" s="12"/>
      <c r="Y185" s="13"/>
      <c r="Z185" s="17" t="str">
        <f aca="false">IF(OR(C185="",X185=""),"",ROUND(((X185+Y185)-(C185+D185))*24,1))</f>
        <v/>
      </c>
      <c r="AA185" s="14"/>
      <c r="AB185" s="15"/>
      <c r="AC185" s="11"/>
      <c r="AD185" s="11"/>
    </row>
    <row r="186" customFormat="false" ht="15" hidden="false" customHeight="false" outlineLevel="0" collapsed="false">
      <c r="A186" s="10" t="str">
        <f aca="false">IF(AND(C186="",K186=""),"",ROW()-5)</f>
        <v/>
      </c>
      <c r="B186" s="11"/>
      <c r="C186" s="12"/>
      <c r="D186" s="13"/>
      <c r="E186" s="14"/>
      <c r="F186" s="11"/>
      <c r="G186" s="11"/>
      <c r="H186" s="11"/>
      <c r="I186" s="11"/>
      <c r="J186" s="11"/>
      <c r="K186" s="11"/>
      <c r="L186" s="15"/>
      <c r="M186" s="14"/>
      <c r="N186" s="14"/>
      <c r="O186" s="12"/>
      <c r="P186" s="11"/>
      <c r="Q186" s="11"/>
      <c r="R186" s="11"/>
      <c r="S186" s="11"/>
      <c r="T186" s="16"/>
      <c r="U186" s="16"/>
      <c r="V186" s="15"/>
      <c r="W186" s="15"/>
      <c r="X186" s="12"/>
      <c r="Y186" s="13"/>
      <c r="Z186" s="17" t="str">
        <f aca="false">IF(OR(C186="",X186=""),"",ROUND(((X186+Y186)-(C186+D186))*24,1))</f>
        <v/>
      </c>
      <c r="AA186" s="14"/>
      <c r="AB186" s="15"/>
      <c r="AC186" s="11"/>
      <c r="AD186" s="11"/>
    </row>
    <row r="187" customFormat="false" ht="15" hidden="false" customHeight="false" outlineLevel="0" collapsed="false">
      <c r="A187" s="10" t="str">
        <f aca="false">IF(AND(C187="",K187=""),"",ROW()-5)</f>
        <v/>
      </c>
      <c r="B187" s="11"/>
      <c r="C187" s="12"/>
      <c r="D187" s="13"/>
      <c r="E187" s="14"/>
      <c r="F187" s="11"/>
      <c r="G187" s="11"/>
      <c r="H187" s="11"/>
      <c r="I187" s="11"/>
      <c r="J187" s="11"/>
      <c r="K187" s="11"/>
      <c r="L187" s="15"/>
      <c r="M187" s="14"/>
      <c r="N187" s="14"/>
      <c r="O187" s="12"/>
      <c r="P187" s="11"/>
      <c r="Q187" s="11"/>
      <c r="R187" s="11"/>
      <c r="S187" s="11"/>
      <c r="T187" s="16"/>
      <c r="U187" s="16"/>
      <c r="V187" s="15"/>
      <c r="W187" s="15"/>
      <c r="X187" s="12"/>
      <c r="Y187" s="13"/>
      <c r="Z187" s="17" t="str">
        <f aca="false">IF(OR(C187="",X187=""),"",ROUND(((X187+Y187)-(C187+D187))*24,1))</f>
        <v/>
      </c>
      <c r="AA187" s="14"/>
      <c r="AB187" s="15"/>
      <c r="AC187" s="11"/>
      <c r="AD187" s="11"/>
    </row>
    <row r="188" customFormat="false" ht="15" hidden="false" customHeight="false" outlineLevel="0" collapsed="false">
      <c r="A188" s="10" t="str">
        <f aca="false">IF(AND(C188="",K188=""),"",ROW()-5)</f>
        <v/>
      </c>
      <c r="B188" s="11"/>
      <c r="C188" s="12"/>
      <c r="D188" s="13"/>
      <c r="E188" s="14"/>
      <c r="F188" s="11"/>
      <c r="G188" s="11"/>
      <c r="H188" s="11"/>
      <c r="I188" s="11"/>
      <c r="J188" s="11"/>
      <c r="K188" s="11"/>
      <c r="L188" s="15"/>
      <c r="M188" s="14"/>
      <c r="N188" s="14"/>
      <c r="O188" s="12"/>
      <c r="P188" s="11"/>
      <c r="Q188" s="11"/>
      <c r="R188" s="11"/>
      <c r="S188" s="11"/>
      <c r="T188" s="16"/>
      <c r="U188" s="16"/>
      <c r="V188" s="15"/>
      <c r="W188" s="15"/>
      <c r="X188" s="12"/>
      <c r="Y188" s="13"/>
      <c r="Z188" s="17" t="str">
        <f aca="false">IF(OR(C188="",X188=""),"",ROUND(((X188+Y188)-(C188+D188))*24,1))</f>
        <v/>
      </c>
      <c r="AA188" s="14"/>
      <c r="AB188" s="15"/>
      <c r="AC188" s="11"/>
      <c r="AD188" s="11"/>
    </row>
    <row r="189" customFormat="false" ht="15" hidden="false" customHeight="false" outlineLevel="0" collapsed="false">
      <c r="A189" s="10" t="str">
        <f aca="false">IF(AND(C189="",K189=""),"",ROW()-5)</f>
        <v/>
      </c>
      <c r="B189" s="11"/>
      <c r="C189" s="12"/>
      <c r="D189" s="13"/>
      <c r="E189" s="14"/>
      <c r="F189" s="11"/>
      <c r="G189" s="11"/>
      <c r="H189" s="11"/>
      <c r="I189" s="11"/>
      <c r="J189" s="11"/>
      <c r="K189" s="11"/>
      <c r="L189" s="15"/>
      <c r="M189" s="14"/>
      <c r="N189" s="14"/>
      <c r="O189" s="12"/>
      <c r="P189" s="11"/>
      <c r="Q189" s="11"/>
      <c r="R189" s="11"/>
      <c r="S189" s="11"/>
      <c r="T189" s="16"/>
      <c r="U189" s="16"/>
      <c r="V189" s="15"/>
      <c r="W189" s="15"/>
      <c r="X189" s="12"/>
      <c r="Y189" s="13"/>
      <c r="Z189" s="17" t="str">
        <f aca="false">IF(OR(C189="",X189=""),"",ROUND(((X189+Y189)-(C189+D189))*24,1))</f>
        <v/>
      </c>
      <c r="AA189" s="14"/>
      <c r="AB189" s="15"/>
      <c r="AC189" s="11"/>
      <c r="AD189" s="11"/>
    </row>
    <row r="190" customFormat="false" ht="15" hidden="false" customHeight="false" outlineLevel="0" collapsed="false">
      <c r="A190" s="10" t="str">
        <f aca="false">IF(AND(C190="",K190=""),"",ROW()-5)</f>
        <v/>
      </c>
      <c r="B190" s="11"/>
      <c r="C190" s="12"/>
      <c r="D190" s="13"/>
      <c r="E190" s="14"/>
      <c r="F190" s="11"/>
      <c r="G190" s="11"/>
      <c r="H190" s="11"/>
      <c r="I190" s="11"/>
      <c r="J190" s="11"/>
      <c r="K190" s="11"/>
      <c r="L190" s="15"/>
      <c r="M190" s="14"/>
      <c r="N190" s="14"/>
      <c r="O190" s="12"/>
      <c r="P190" s="11"/>
      <c r="Q190" s="11"/>
      <c r="R190" s="11"/>
      <c r="S190" s="11"/>
      <c r="T190" s="16"/>
      <c r="U190" s="16"/>
      <c r="V190" s="15"/>
      <c r="W190" s="15"/>
      <c r="X190" s="12"/>
      <c r="Y190" s="13"/>
      <c r="Z190" s="17" t="str">
        <f aca="false">IF(OR(C190="",X190=""),"",ROUND(((X190+Y190)-(C190+D190))*24,1))</f>
        <v/>
      </c>
      <c r="AA190" s="14"/>
      <c r="AB190" s="15"/>
      <c r="AC190" s="11"/>
      <c r="AD190" s="11"/>
    </row>
    <row r="191" customFormat="false" ht="15" hidden="false" customHeight="false" outlineLevel="0" collapsed="false">
      <c r="A191" s="10" t="str">
        <f aca="false">IF(AND(C191="",K191=""),"",ROW()-5)</f>
        <v/>
      </c>
      <c r="B191" s="11"/>
      <c r="C191" s="12"/>
      <c r="D191" s="13"/>
      <c r="E191" s="14"/>
      <c r="F191" s="11"/>
      <c r="G191" s="11"/>
      <c r="H191" s="11"/>
      <c r="I191" s="11"/>
      <c r="J191" s="11"/>
      <c r="K191" s="11"/>
      <c r="L191" s="15"/>
      <c r="M191" s="14"/>
      <c r="N191" s="14"/>
      <c r="O191" s="12"/>
      <c r="P191" s="11"/>
      <c r="Q191" s="11"/>
      <c r="R191" s="11"/>
      <c r="S191" s="11"/>
      <c r="T191" s="16"/>
      <c r="U191" s="16"/>
      <c r="V191" s="15"/>
      <c r="W191" s="15"/>
      <c r="X191" s="12"/>
      <c r="Y191" s="13"/>
      <c r="Z191" s="17" t="str">
        <f aca="false">IF(OR(C191="",X191=""),"",ROUND(((X191+Y191)-(C191+D191))*24,1))</f>
        <v/>
      </c>
      <c r="AA191" s="14"/>
      <c r="AB191" s="15"/>
      <c r="AC191" s="11"/>
      <c r="AD191" s="11"/>
    </row>
    <row r="192" customFormat="false" ht="15" hidden="false" customHeight="false" outlineLevel="0" collapsed="false">
      <c r="A192" s="10" t="str">
        <f aca="false">IF(AND(C192="",K192=""),"",ROW()-5)</f>
        <v/>
      </c>
      <c r="B192" s="11"/>
      <c r="C192" s="12"/>
      <c r="D192" s="13"/>
      <c r="E192" s="14"/>
      <c r="F192" s="11"/>
      <c r="G192" s="11"/>
      <c r="H192" s="11"/>
      <c r="I192" s="11"/>
      <c r="J192" s="11"/>
      <c r="K192" s="11"/>
      <c r="L192" s="15"/>
      <c r="M192" s="14"/>
      <c r="N192" s="14"/>
      <c r="O192" s="12"/>
      <c r="P192" s="11"/>
      <c r="Q192" s="11"/>
      <c r="R192" s="11"/>
      <c r="S192" s="11"/>
      <c r="T192" s="16"/>
      <c r="U192" s="16"/>
      <c r="V192" s="15"/>
      <c r="W192" s="15"/>
      <c r="X192" s="12"/>
      <c r="Y192" s="13"/>
      <c r="Z192" s="17" t="str">
        <f aca="false">IF(OR(C192="",X192=""),"",ROUND(((X192+Y192)-(C192+D192))*24,1))</f>
        <v/>
      </c>
      <c r="AA192" s="14"/>
      <c r="AB192" s="15"/>
      <c r="AC192" s="11"/>
      <c r="AD192" s="11"/>
    </row>
    <row r="193" customFormat="false" ht="15" hidden="false" customHeight="false" outlineLevel="0" collapsed="false">
      <c r="A193" s="10" t="str">
        <f aca="false">IF(AND(C193="",K193=""),"",ROW()-5)</f>
        <v/>
      </c>
      <c r="B193" s="11"/>
      <c r="C193" s="12"/>
      <c r="D193" s="13"/>
      <c r="E193" s="14"/>
      <c r="F193" s="11"/>
      <c r="G193" s="11"/>
      <c r="H193" s="11"/>
      <c r="I193" s="11"/>
      <c r="J193" s="11"/>
      <c r="K193" s="11"/>
      <c r="L193" s="15"/>
      <c r="M193" s="14"/>
      <c r="N193" s="14"/>
      <c r="O193" s="12"/>
      <c r="P193" s="11"/>
      <c r="Q193" s="11"/>
      <c r="R193" s="11"/>
      <c r="S193" s="11"/>
      <c r="T193" s="16"/>
      <c r="U193" s="16"/>
      <c r="V193" s="15"/>
      <c r="W193" s="15"/>
      <c r="X193" s="12"/>
      <c r="Y193" s="13"/>
      <c r="Z193" s="17" t="str">
        <f aca="false">IF(OR(C193="",X193=""),"",ROUND(((X193+Y193)-(C193+D193))*24,1))</f>
        <v/>
      </c>
      <c r="AA193" s="14"/>
      <c r="AB193" s="15"/>
      <c r="AC193" s="11"/>
      <c r="AD193" s="11"/>
    </row>
    <row r="194" customFormat="false" ht="15" hidden="false" customHeight="false" outlineLevel="0" collapsed="false">
      <c r="A194" s="10" t="str">
        <f aca="false">IF(AND(C194="",K194=""),"",ROW()-5)</f>
        <v/>
      </c>
      <c r="B194" s="11"/>
      <c r="C194" s="12"/>
      <c r="D194" s="13"/>
      <c r="E194" s="14"/>
      <c r="F194" s="11"/>
      <c r="G194" s="11"/>
      <c r="H194" s="11"/>
      <c r="I194" s="11"/>
      <c r="J194" s="11"/>
      <c r="K194" s="11"/>
      <c r="L194" s="15"/>
      <c r="M194" s="14"/>
      <c r="N194" s="14"/>
      <c r="O194" s="12"/>
      <c r="P194" s="11"/>
      <c r="Q194" s="11"/>
      <c r="R194" s="11"/>
      <c r="S194" s="11"/>
      <c r="T194" s="16"/>
      <c r="U194" s="16"/>
      <c r="V194" s="15"/>
      <c r="W194" s="15"/>
      <c r="X194" s="12"/>
      <c r="Y194" s="13"/>
      <c r="Z194" s="17" t="str">
        <f aca="false">IF(OR(C194="",X194=""),"",ROUND(((X194+Y194)-(C194+D194))*24,1))</f>
        <v/>
      </c>
      <c r="AA194" s="14"/>
      <c r="AB194" s="15"/>
      <c r="AC194" s="11"/>
      <c r="AD194" s="11"/>
    </row>
    <row r="195" customFormat="false" ht="15" hidden="false" customHeight="false" outlineLevel="0" collapsed="false">
      <c r="A195" s="10" t="str">
        <f aca="false">IF(AND(C195="",K195=""),"",ROW()-5)</f>
        <v/>
      </c>
      <c r="B195" s="11"/>
      <c r="C195" s="12"/>
      <c r="D195" s="13"/>
      <c r="E195" s="14"/>
      <c r="F195" s="11"/>
      <c r="G195" s="11"/>
      <c r="H195" s="11"/>
      <c r="I195" s="11"/>
      <c r="J195" s="11"/>
      <c r="K195" s="11"/>
      <c r="L195" s="15"/>
      <c r="M195" s="14"/>
      <c r="N195" s="14"/>
      <c r="O195" s="12"/>
      <c r="P195" s="11"/>
      <c r="Q195" s="11"/>
      <c r="R195" s="11"/>
      <c r="S195" s="11"/>
      <c r="T195" s="16"/>
      <c r="U195" s="16"/>
      <c r="V195" s="15"/>
      <c r="W195" s="15"/>
      <c r="X195" s="12"/>
      <c r="Y195" s="13"/>
      <c r="Z195" s="17" t="str">
        <f aca="false">IF(OR(C195="",X195=""),"",ROUND(((X195+Y195)-(C195+D195))*24,1))</f>
        <v/>
      </c>
      <c r="AA195" s="14"/>
      <c r="AB195" s="15"/>
      <c r="AC195" s="11"/>
      <c r="AD195" s="11"/>
    </row>
    <row r="196" customFormat="false" ht="15" hidden="false" customHeight="false" outlineLevel="0" collapsed="false">
      <c r="A196" s="10" t="str">
        <f aca="false">IF(AND(C196="",K196=""),"",ROW()-5)</f>
        <v/>
      </c>
      <c r="B196" s="11"/>
      <c r="C196" s="12"/>
      <c r="D196" s="13"/>
      <c r="E196" s="14"/>
      <c r="F196" s="11"/>
      <c r="G196" s="11"/>
      <c r="H196" s="11"/>
      <c r="I196" s="11"/>
      <c r="J196" s="11"/>
      <c r="K196" s="11"/>
      <c r="L196" s="15"/>
      <c r="M196" s="14"/>
      <c r="N196" s="14"/>
      <c r="O196" s="12"/>
      <c r="P196" s="11"/>
      <c r="Q196" s="11"/>
      <c r="R196" s="11"/>
      <c r="S196" s="11"/>
      <c r="T196" s="16"/>
      <c r="U196" s="16"/>
      <c r="V196" s="15"/>
      <c r="W196" s="15"/>
      <c r="X196" s="12"/>
      <c r="Y196" s="13"/>
      <c r="Z196" s="17" t="str">
        <f aca="false">IF(OR(C196="",X196=""),"",ROUND(((X196+Y196)-(C196+D196))*24,1))</f>
        <v/>
      </c>
      <c r="AA196" s="14"/>
      <c r="AB196" s="15"/>
      <c r="AC196" s="11"/>
      <c r="AD196" s="11"/>
    </row>
    <row r="197" customFormat="false" ht="15" hidden="false" customHeight="false" outlineLevel="0" collapsed="false">
      <c r="A197" s="10" t="str">
        <f aca="false">IF(AND(C197="",K197=""),"",ROW()-5)</f>
        <v/>
      </c>
      <c r="B197" s="11"/>
      <c r="C197" s="12"/>
      <c r="D197" s="13"/>
      <c r="E197" s="14"/>
      <c r="F197" s="11"/>
      <c r="G197" s="11"/>
      <c r="H197" s="11"/>
      <c r="I197" s="11"/>
      <c r="J197" s="11"/>
      <c r="K197" s="11"/>
      <c r="L197" s="15"/>
      <c r="M197" s="14"/>
      <c r="N197" s="14"/>
      <c r="O197" s="12"/>
      <c r="P197" s="11"/>
      <c r="Q197" s="11"/>
      <c r="R197" s="11"/>
      <c r="S197" s="11"/>
      <c r="T197" s="16"/>
      <c r="U197" s="16"/>
      <c r="V197" s="15"/>
      <c r="W197" s="15"/>
      <c r="X197" s="12"/>
      <c r="Y197" s="13"/>
      <c r="Z197" s="17" t="str">
        <f aca="false">IF(OR(C197="",X197=""),"",ROUND(((X197+Y197)-(C197+D197))*24,1))</f>
        <v/>
      </c>
      <c r="AA197" s="14"/>
      <c r="AB197" s="15"/>
      <c r="AC197" s="11"/>
      <c r="AD197" s="11"/>
    </row>
    <row r="198" customFormat="false" ht="15" hidden="false" customHeight="false" outlineLevel="0" collapsed="false">
      <c r="A198" s="10" t="str">
        <f aca="false">IF(AND(C198="",K198=""),"",ROW()-5)</f>
        <v/>
      </c>
      <c r="B198" s="11"/>
      <c r="C198" s="12"/>
      <c r="D198" s="13"/>
      <c r="E198" s="14"/>
      <c r="F198" s="11"/>
      <c r="G198" s="11"/>
      <c r="H198" s="11"/>
      <c r="I198" s="11"/>
      <c r="J198" s="11"/>
      <c r="K198" s="11"/>
      <c r="L198" s="15"/>
      <c r="M198" s="14"/>
      <c r="N198" s="14"/>
      <c r="O198" s="12"/>
      <c r="P198" s="11"/>
      <c r="Q198" s="11"/>
      <c r="R198" s="11"/>
      <c r="S198" s="11"/>
      <c r="T198" s="16"/>
      <c r="U198" s="16"/>
      <c r="V198" s="15"/>
      <c r="W198" s="15"/>
      <c r="X198" s="12"/>
      <c r="Y198" s="13"/>
      <c r="Z198" s="17" t="str">
        <f aca="false">IF(OR(C198="",X198=""),"",ROUND(((X198+Y198)-(C198+D198))*24,1))</f>
        <v/>
      </c>
      <c r="AA198" s="14"/>
      <c r="AB198" s="15"/>
      <c r="AC198" s="11"/>
      <c r="AD198" s="11"/>
    </row>
    <row r="199" customFormat="false" ht="15" hidden="false" customHeight="false" outlineLevel="0" collapsed="false">
      <c r="A199" s="10" t="str">
        <f aca="false">IF(AND(C199="",K199=""),"",ROW()-5)</f>
        <v/>
      </c>
      <c r="B199" s="11"/>
      <c r="C199" s="12"/>
      <c r="D199" s="13"/>
      <c r="E199" s="14"/>
      <c r="F199" s="11"/>
      <c r="G199" s="11"/>
      <c r="H199" s="11"/>
      <c r="I199" s="11"/>
      <c r="J199" s="11"/>
      <c r="K199" s="11"/>
      <c r="L199" s="15"/>
      <c r="M199" s="14"/>
      <c r="N199" s="14"/>
      <c r="O199" s="12"/>
      <c r="P199" s="11"/>
      <c r="Q199" s="11"/>
      <c r="R199" s="11"/>
      <c r="S199" s="11"/>
      <c r="T199" s="16"/>
      <c r="U199" s="16"/>
      <c r="V199" s="15"/>
      <c r="W199" s="15"/>
      <c r="X199" s="12"/>
      <c r="Y199" s="13"/>
      <c r="Z199" s="17" t="str">
        <f aca="false">IF(OR(C199="",X199=""),"",ROUND(((X199+Y199)-(C199+D199))*24,1))</f>
        <v/>
      </c>
      <c r="AA199" s="14"/>
      <c r="AB199" s="15"/>
      <c r="AC199" s="11"/>
      <c r="AD199" s="11"/>
    </row>
    <row r="200" customFormat="false" ht="15" hidden="false" customHeight="false" outlineLevel="0" collapsed="false">
      <c r="A200" s="10" t="str">
        <f aca="false">IF(AND(C200="",K200=""),"",ROW()-5)</f>
        <v/>
      </c>
      <c r="B200" s="11"/>
      <c r="C200" s="12"/>
      <c r="D200" s="13"/>
      <c r="E200" s="14"/>
      <c r="F200" s="11"/>
      <c r="G200" s="11"/>
      <c r="H200" s="11"/>
      <c r="I200" s="11"/>
      <c r="J200" s="11"/>
      <c r="K200" s="11"/>
      <c r="L200" s="15"/>
      <c r="M200" s="14"/>
      <c r="N200" s="14"/>
      <c r="O200" s="12"/>
      <c r="P200" s="11"/>
      <c r="Q200" s="11"/>
      <c r="R200" s="11"/>
      <c r="S200" s="11"/>
      <c r="T200" s="16"/>
      <c r="U200" s="16"/>
      <c r="V200" s="15"/>
      <c r="W200" s="15"/>
      <c r="X200" s="12"/>
      <c r="Y200" s="13"/>
      <c r="Z200" s="17" t="str">
        <f aca="false">IF(OR(C200="",X200=""),"",ROUND(((X200+Y200)-(C200+D200))*24,1))</f>
        <v/>
      </c>
      <c r="AA200" s="14"/>
      <c r="AB200" s="15"/>
      <c r="AC200" s="11"/>
      <c r="AD200" s="11"/>
    </row>
    <row r="201" customFormat="false" ht="15" hidden="false" customHeight="false" outlineLevel="0" collapsed="false">
      <c r="A201" s="10" t="str">
        <f aca="false">IF(AND(C201="",K201=""),"",ROW()-5)</f>
        <v/>
      </c>
      <c r="B201" s="11"/>
      <c r="C201" s="12"/>
      <c r="D201" s="13"/>
      <c r="E201" s="14"/>
      <c r="F201" s="11"/>
      <c r="G201" s="11"/>
      <c r="H201" s="11"/>
      <c r="I201" s="11"/>
      <c r="J201" s="11"/>
      <c r="K201" s="11"/>
      <c r="L201" s="15"/>
      <c r="M201" s="14"/>
      <c r="N201" s="14"/>
      <c r="O201" s="12"/>
      <c r="P201" s="11"/>
      <c r="Q201" s="11"/>
      <c r="R201" s="11"/>
      <c r="S201" s="11"/>
      <c r="T201" s="16"/>
      <c r="U201" s="16"/>
      <c r="V201" s="15"/>
      <c r="W201" s="15"/>
      <c r="X201" s="12"/>
      <c r="Y201" s="13"/>
      <c r="Z201" s="17" t="str">
        <f aca="false">IF(OR(C201="",X201=""),"",ROUND(((X201+Y201)-(C201+D201))*24,1))</f>
        <v/>
      </c>
      <c r="AA201" s="14"/>
      <c r="AB201" s="15"/>
      <c r="AC201" s="11"/>
      <c r="AD201" s="11"/>
    </row>
    <row r="202" customFormat="false" ht="15" hidden="false" customHeight="false" outlineLevel="0" collapsed="false">
      <c r="A202" s="10" t="str">
        <f aca="false">IF(AND(C202="",K202=""),"",ROW()-5)</f>
        <v/>
      </c>
      <c r="B202" s="11"/>
      <c r="C202" s="12"/>
      <c r="D202" s="13"/>
      <c r="E202" s="14"/>
      <c r="F202" s="11"/>
      <c r="G202" s="11"/>
      <c r="H202" s="11"/>
      <c r="I202" s="11"/>
      <c r="J202" s="11"/>
      <c r="K202" s="11"/>
      <c r="L202" s="15"/>
      <c r="M202" s="14"/>
      <c r="N202" s="14"/>
      <c r="O202" s="12"/>
      <c r="P202" s="11"/>
      <c r="Q202" s="11"/>
      <c r="R202" s="11"/>
      <c r="S202" s="11"/>
      <c r="T202" s="16"/>
      <c r="U202" s="16"/>
      <c r="V202" s="15"/>
      <c r="W202" s="15"/>
      <c r="X202" s="12"/>
      <c r="Y202" s="13"/>
      <c r="Z202" s="17" t="str">
        <f aca="false">IF(OR(C202="",X202=""),"",ROUND(((X202+Y202)-(C202+D202))*24,1))</f>
        <v/>
      </c>
      <c r="AA202" s="14"/>
      <c r="AB202" s="15"/>
      <c r="AC202" s="11"/>
      <c r="AD202" s="11"/>
    </row>
    <row r="203" customFormat="false" ht="15" hidden="false" customHeight="false" outlineLevel="0" collapsed="false">
      <c r="A203" s="10" t="str">
        <f aca="false">IF(AND(C203="",K203=""),"",ROW()-5)</f>
        <v/>
      </c>
      <c r="B203" s="11"/>
      <c r="C203" s="12"/>
      <c r="D203" s="13"/>
      <c r="E203" s="14"/>
      <c r="F203" s="11"/>
      <c r="G203" s="11"/>
      <c r="H203" s="11"/>
      <c r="I203" s="11"/>
      <c r="J203" s="11"/>
      <c r="K203" s="11"/>
      <c r="L203" s="15"/>
      <c r="M203" s="14"/>
      <c r="N203" s="14"/>
      <c r="O203" s="12"/>
      <c r="P203" s="11"/>
      <c r="Q203" s="11"/>
      <c r="R203" s="11"/>
      <c r="S203" s="11"/>
      <c r="T203" s="16"/>
      <c r="U203" s="16"/>
      <c r="V203" s="15"/>
      <c r="W203" s="15"/>
      <c r="X203" s="12"/>
      <c r="Y203" s="13"/>
      <c r="Z203" s="17" t="str">
        <f aca="false">IF(OR(C203="",X203=""),"",ROUND(((X203+Y203)-(C203+D203))*24,1))</f>
        <v/>
      </c>
      <c r="AA203" s="14"/>
      <c r="AB203" s="15"/>
      <c r="AC203" s="11"/>
      <c r="AD203" s="11"/>
    </row>
    <row r="204" customFormat="false" ht="15" hidden="false" customHeight="false" outlineLevel="0" collapsed="false">
      <c r="A204" s="10" t="str">
        <f aca="false">IF(AND(C204="",K204=""),"",ROW()-5)</f>
        <v/>
      </c>
      <c r="B204" s="11"/>
      <c r="C204" s="12"/>
      <c r="D204" s="13"/>
      <c r="E204" s="14"/>
      <c r="F204" s="11"/>
      <c r="G204" s="11"/>
      <c r="H204" s="11"/>
      <c r="I204" s="11"/>
      <c r="J204" s="11"/>
      <c r="K204" s="11"/>
      <c r="L204" s="15"/>
      <c r="M204" s="14"/>
      <c r="N204" s="14"/>
      <c r="O204" s="12"/>
      <c r="P204" s="11"/>
      <c r="Q204" s="11"/>
      <c r="R204" s="11"/>
      <c r="S204" s="11"/>
      <c r="T204" s="16"/>
      <c r="U204" s="16"/>
      <c r="V204" s="15"/>
      <c r="W204" s="15"/>
      <c r="X204" s="12"/>
      <c r="Y204" s="13"/>
      <c r="Z204" s="17" t="str">
        <f aca="false">IF(OR(C204="",X204=""),"",ROUND(((X204+Y204)-(C204+D204))*24,1))</f>
        <v/>
      </c>
      <c r="AA204" s="14"/>
      <c r="AB204" s="15"/>
      <c r="AC204" s="11"/>
      <c r="AD204" s="11"/>
    </row>
    <row r="205" customFormat="false" ht="15" hidden="false" customHeight="false" outlineLevel="0" collapsed="false">
      <c r="A205" s="10" t="str">
        <f aca="false">IF(AND(C205="",K205=""),"",ROW()-5)</f>
        <v/>
      </c>
      <c r="B205" s="11"/>
      <c r="C205" s="12"/>
      <c r="D205" s="13"/>
      <c r="E205" s="14"/>
      <c r="F205" s="11"/>
      <c r="G205" s="11"/>
      <c r="H205" s="11"/>
      <c r="I205" s="11"/>
      <c r="J205" s="11"/>
      <c r="K205" s="11"/>
      <c r="L205" s="15"/>
      <c r="M205" s="14"/>
      <c r="N205" s="14"/>
      <c r="O205" s="12"/>
      <c r="P205" s="11"/>
      <c r="Q205" s="11"/>
      <c r="R205" s="11"/>
      <c r="S205" s="11"/>
      <c r="T205" s="16"/>
      <c r="U205" s="16"/>
      <c r="V205" s="15"/>
      <c r="W205" s="15"/>
      <c r="X205" s="12"/>
      <c r="Y205" s="13"/>
      <c r="Z205" s="17" t="str">
        <f aca="false">IF(OR(C205="",X205=""),"",ROUND(((X205+Y205)-(C205+D205))*24,1))</f>
        <v/>
      </c>
      <c r="AA205" s="14"/>
      <c r="AB205" s="15"/>
      <c r="AC205" s="11"/>
      <c r="AD205" s="11"/>
    </row>
    <row r="206" customFormat="false" ht="15" hidden="false" customHeight="false" outlineLevel="0" collapsed="false">
      <c r="A206" s="10" t="str">
        <f aca="false">IF(AND(C206="",K206=""),"",ROW()-5)</f>
        <v/>
      </c>
      <c r="B206" s="11"/>
      <c r="C206" s="12"/>
      <c r="D206" s="13"/>
      <c r="E206" s="14"/>
      <c r="F206" s="11"/>
      <c r="G206" s="11"/>
      <c r="H206" s="11"/>
      <c r="I206" s="11"/>
      <c r="J206" s="11"/>
      <c r="K206" s="11"/>
      <c r="L206" s="15"/>
      <c r="M206" s="14"/>
      <c r="N206" s="14"/>
      <c r="O206" s="12"/>
      <c r="P206" s="11"/>
      <c r="Q206" s="11"/>
      <c r="R206" s="11"/>
      <c r="S206" s="11"/>
      <c r="T206" s="16"/>
      <c r="U206" s="16"/>
      <c r="V206" s="15"/>
      <c r="W206" s="15"/>
      <c r="X206" s="12"/>
      <c r="Y206" s="13"/>
      <c r="Z206" s="17" t="str">
        <f aca="false">IF(OR(C206="",X206=""),"",ROUND(((X206+Y206)-(C206+D206))*24,1))</f>
        <v/>
      </c>
      <c r="AA206" s="14"/>
      <c r="AB206" s="15"/>
      <c r="AC206" s="11"/>
      <c r="AD206" s="11"/>
    </row>
    <row r="207" customFormat="false" ht="15" hidden="false" customHeight="false" outlineLevel="0" collapsed="false">
      <c r="A207" s="10" t="str">
        <f aca="false">IF(AND(C207="",K207=""),"",ROW()-5)</f>
        <v/>
      </c>
      <c r="B207" s="11"/>
      <c r="C207" s="12"/>
      <c r="D207" s="13"/>
      <c r="E207" s="14"/>
      <c r="F207" s="11"/>
      <c r="G207" s="11"/>
      <c r="H207" s="11"/>
      <c r="I207" s="11"/>
      <c r="J207" s="11"/>
      <c r="K207" s="11"/>
      <c r="L207" s="15"/>
      <c r="M207" s="14"/>
      <c r="N207" s="14"/>
      <c r="O207" s="12"/>
      <c r="P207" s="11"/>
      <c r="Q207" s="11"/>
      <c r="R207" s="11"/>
      <c r="S207" s="11"/>
      <c r="T207" s="16"/>
      <c r="U207" s="16"/>
      <c r="V207" s="15"/>
      <c r="W207" s="15"/>
      <c r="X207" s="12"/>
      <c r="Y207" s="13"/>
      <c r="Z207" s="17" t="str">
        <f aca="false">IF(OR(C207="",X207=""),"",ROUND(((X207+Y207)-(C207+D207))*24,1))</f>
        <v/>
      </c>
      <c r="AA207" s="14"/>
      <c r="AB207" s="15"/>
      <c r="AC207" s="11"/>
      <c r="AD207" s="11"/>
    </row>
    <row r="208" customFormat="false" ht="15" hidden="false" customHeight="false" outlineLevel="0" collapsed="false">
      <c r="A208" s="10" t="str">
        <f aca="false">IF(AND(C208="",K208=""),"",ROW()-5)</f>
        <v/>
      </c>
      <c r="B208" s="11"/>
      <c r="C208" s="12"/>
      <c r="D208" s="13"/>
      <c r="E208" s="14"/>
      <c r="F208" s="11"/>
      <c r="G208" s="11"/>
      <c r="H208" s="11"/>
      <c r="I208" s="11"/>
      <c r="J208" s="11"/>
      <c r="K208" s="11"/>
      <c r="L208" s="15"/>
      <c r="M208" s="14"/>
      <c r="N208" s="14"/>
      <c r="O208" s="12"/>
      <c r="P208" s="11"/>
      <c r="Q208" s="11"/>
      <c r="R208" s="11"/>
      <c r="S208" s="11"/>
      <c r="T208" s="16"/>
      <c r="U208" s="16"/>
      <c r="V208" s="15"/>
      <c r="W208" s="15"/>
      <c r="X208" s="12"/>
      <c r="Y208" s="13"/>
      <c r="Z208" s="17" t="str">
        <f aca="false">IF(OR(C208="",X208=""),"",ROUND(((X208+Y208)-(C208+D208))*24,1))</f>
        <v/>
      </c>
      <c r="AA208" s="14"/>
      <c r="AB208" s="15"/>
      <c r="AC208" s="11"/>
      <c r="AD208" s="11"/>
    </row>
    <row r="209" customFormat="false" ht="15" hidden="false" customHeight="false" outlineLevel="0" collapsed="false">
      <c r="A209" s="10" t="str">
        <f aca="false">IF(AND(C209="",K209=""),"",ROW()-5)</f>
        <v/>
      </c>
      <c r="B209" s="11"/>
      <c r="C209" s="12"/>
      <c r="D209" s="13"/>
      <c r="E209" s="14"/>
      <c r="F209" s="11"/>
      <c r="G209" s="11"/>
      <c r="H209" s="11"/>
      <c r="I209" s="11"/>
      <c r="J209" s="11"/>
      <c r="K209" s="11"/>
      <c r="L209" s="15"/>
      <c r="M209" s="14"/>
      <c r="N209" s="14"/>
      <c r="O209" s="12"/>
      <c r="P209" s="11"/>
      <c r="Q209" s="11"/>
      <c r="R209" s="11"/>
      <c r="S209" s="11"/>
      <c r="T209" s="16"/>
      <c r="U209" s="16"/>
      <c r="V209" s="15"/>
      <c r="W209" s="15"/>
      <c r="X209" s="12"/>
      <c r="Y209" s="13"/>
      <c r="Z209" s="17" t="str">
        <f aca="false">IF(OR(C209="",X209=""),"",ROUND(((X209+Y209)-(C209+D209))*24,1))</f>
        <v/>
      </c>
      <c r="AA209" s="14"/>
      <c r="AB209" s="15"/>
      <c r="AC209" s="11"/>
      <c r="AD209" s="11"/>
    </row>
    <row r="210" customFormat="false" ht="15" hidden="false" customHeight="false" outlineLevel="0" collapsed="false">
      <c r="A210" s="10" t="str">
        <f aca="false">IF(AND(C210="",K210=""),"",ROW()-5)</f>
        <v/>
      </c>
      <c r="B210" s="11"/>
      <c r="C210" s="12"/>
      <c r="D210" s="13"/>
      <c r="E210" s="14"/>
      <c r="F210" s="11"/>
      <c r="G210" s="11"/>
      <c r="H210" s="11"/>
      <c r="I210" s="11"/>
      <c r="J210" s="11"/>
      <c r="K210" s="11"/>
      <c r="L210" s="15"/>
      <c r="M210" s="14"/>
      <c r="N210" s="14"/>
      <c r="O210" s="12"/>
      <c r="P210" s="11"/>
      <c r="Q210" s="11"/>
      <c r="R210" s="11"/>
      <c r="S210" s="11"/>
      <c r="T210" s="16"/>
      <c r="U210" s="16"/>
      <c r="V210" s="15"/>
      <c r="W210" s="15"/>
      <c r="X210" s="12"/>
      <c r="Y210" s="13"/>
      <c r="Z210" s="17" t="str">
        <f aca="false">IF(OR(C210="",X210=""),"",ROUND(((X210+Y210)-(C210+D210))*24,1))</f>
        <v/>
      </c>
      <c r="AA210" s="14"/>
      <c r="AB210" s="15"/>
      <c r="AC210" s="11"/>
      <c r="AD210" s="11"/>
    </row>
    <row r="211" customFormat="false" ht="15" hidden="false" customHeight="false" outlineLevel="0" collapsed="false">
      <c r="A211" s="10" t="str">
        <f aca="false">IF(AND(C211="",K211=""),"",ROW()-5)</f>
        <v/>
      </c>
      <c r="B211" s="11"/>
      <c r="C211" s="12"/>
      <c r="D211" s="13"/>
      <c r="E211" s="14"/>
      <c r="F211" s="11"/>
      <c r="G211" s="11"/>
      <c r="H211" s="11"/>
      <c r="I211" s="11"/>
      <c r="J211" s="11"/>
      <c r="K211" s="11"/>
      <c r="L211" s="15"/>
      <c r="M211" s="14"/>
      <c r="N211" s="14"/>
      <c r="O211" s="12"/>
      <c r="P211" s="11"/>
      <c r="Q211" s="11"/>
      <c r="R211" s="11"/>
      <c r="S211" s="11"/>
      <c r="T211" s="16"/>
      <c r="U211" s="16"/>
      <c r="V211" s="15"/>
      <c r="W211" s="15"/>
      <c r="X211" s="12"/>
      <c r="Y211" s="13"/>
      <c r="Z211" s="17" t="str">
        <f aca="false">IF(OR(C211="",X211=""),"",ROUND(((X211+Y211)-(C211+D211))*24,1))</f>
        <v/>
      </c>
      <c r="AA211" s="14"/>
      <c r="AB211" s="15"/>
      <c r="AC211" s="11"/>
      <c r="AD211" s="11"/>
    </row>
    <row r="212" customFormat="false" ht="15" hidden="false" customHeight="false" outlineLevel="0" collapsed="false">
      <c r="A212" s="10" t="str">
        <f aca="false">IF(AND(C212="",K212=""),"",ROW()-5)</f>
        <v/>
      </c>
      <c r="B212" s="11"/>
      <c r="C212" s="12"/>
      <c r="D212" s="13"/>
      <c r="E212" s="14"/>
      <c r="F212" s="11"/>
      <c r="G212" s="11"/>
      <c r="H212" s="11"/>
      <c r="I212" s="11"/>
      <c r="J212" s="11"/>
      <c r="K212" s="11"/>
      <c r="L212" s="15"/>
      <c r="M212" s="14"/>
      <c r="N212" s="14"/>
      <c r="O212" s="12"/>
      <c r="P212" s="11"/>
      <c r="Q212" s="11"/>
      <c r="R212" s="11"/>
      <c r="S212" s="11"/>
      <c r="T212" s="16"/>
      <c r="U212" s="16"/>
      <c r="V212" s="15"/>
      <c r="W212" s="15"/>
      <c r="X212" s="12"/>
      <c r="Y212" s="13"/>
      <c r="Z212" s="17" t="str">
        <f aca="false">IF(OR(C212="",X212=""),"",ROUND(((X212+Y212)-(C212+D212))*24,1))</f>
        <v/>
      </c>
      <c r="AA212" s="14"/>
      <c r="AB212" s="15"/>
      <c r="AC212" s="11"/>
      <c r="AD212" s="11"/>
    </row>
    <row r="213" customFormat="false" ht="15" hidden="false" customHeight="false" outlineLevel="0" collapsed="false">
      <c r="A213" s="10" t="str">
        <f aca="false">IF(AND(C213="",K213=""),"",ROW()-5)</f>
        <v/>
      </c>
      <c r="B213" s="11"/>
      <c r="C213" s="12"/>
      <c r="D213" s="13"/>
      <c r="E213" s="14"/>
      <c r="F213" s="11"/>
      <c r="G213" s="11"/>
      <c r="H213" s="11"/>
      <c r="I213" s="11"/>
      <c r="J213" s="11"/>
      <c r="K213" s="11"/>
      <c r="L213" s="15"/>
      <c r="M213" s="14"/>
      <c r="N213" s="14"/>
      <c r="O213" s="12"/>
      <c r="P213" s="11"/>
      <c r="Q213" s="11"/>
      <c r="R213" s="11"/>
      <c r="S213" s="11"/>
      <c r="T213" s="16"/>
      <c r="U213" s="16"/>
      <c r="V213" s="15"/>
      <c r="W213" s="15"/>
      <c r="X213" s="12"/>
      <c r="Y213" s="13"/>
      <c r="Z213" s="17" t="str">
        <f aca="false">IF(OR(C213="",X213=""),"",ROUND(((X213+Y213)-(C213+D213))*24,1))</f>
        <v/>
      </c>
      <c r="AA213" s="14"/>
      <c r="AB213" s="15"/>
      <c r="AC213" s="11"/>
      <c r="AD213" s="11"/>
    </row>
    <row r="214" customFormat="false" ht="15" hidden="false" customHeight="false" outlineLevel="0" collapsed="false">
      <c r="A214" s="10" t="str">
        <f aca="false">IF(AND(C214="",K214=""),"",ROW()-5)</f>
        <v/>
      </c>
      <c r="B214" s="11"/>
      <c r="C214" s="12"/>
      <c r="D214" s="13"/>
      <c r="E214" s="14"/>
      <c r="F214" s="11"/>
      <c r="G214" s="11"/>
      <c r="H214" s="11"/>
      <c r="I214" s="11"/>
      <c r="J214" s="11"/>
      <c r="K214" s="11"/>
      <c r="L214" s="15"/>
      <c r="M214" s="14"/>
      <c r="N214" s="14"/>
      <c r="O214" s="12"/>
      <c r="P214" s="11"/>
      <c r="Q214" s="11"/>
      <c r="R214" s="11"/>
      <c r="S214" s="11"/>
      <c r="T214" s="16"/>
      <c r="U214" s="16"/>
      <c r="V214" s="15"/>
      <c r="W214" s="15"/>
      <c r="X214" s="12"/>
      <c r="Y214" s="13"/>
      <c r="Z214" s="17" t="str">
        <f aca="false">IF(OR(C214="",X214=""),"",ROUND(((X214+Y214)-(C214+D214))*24,1))</f>
        <v/>
      </c>
      <c r="AA214" s="14"/>
      <c r="AB214" s="15"/>
      <c r="AC214" s="11"/>
      <c r="AD214" s="11"/>
    </row>
    <row r="215" customFormat="false" ht="15" hidden="false" customHeight="false" outlineLevel="0" collapsed="false">
      <c r="A215" s="10" t="str">
        <f aca="false">IF(AND(C215="",K215=""),"",ROW()-5)</f>
        <v/>
      </c>
      <c r="B215" s="11"/>
      <c r="C215" s="12"/>
      <c r="D215" s="13"/>
      <c r="E215" s="14"/>
      <c r="F215" s="11"/>
      <c r="G215" s="11"/>
      <c r="H215" s="11"/>
      <c r="I215" s="11"/>
      <c r="J215" s="11"/>
      <c r="K215" s="11"/>
      <c r="L215" s="15"/>
      <c r="M215" s="14"/>
      <c r="N215" s="14"/>
      <c r="O215" s="12"/>
      <c r="P215" s="11"/>
      <c r="Q215" s="11"/>
      <c r="R215" s="11"/>
      <c r="S215" s="11"/>
      <c r="T215" s="16"/>
      <c r="U215" s="16"/>
      <c r="V215" s="15"/>
      <c r="W215" s="15"/>
      <c r="X215" s="12"/>
      <c r="Y215" s="13"/>
      <c r="Z215" s="17" t="str">
        <f aca="false">IF(OR(C215="",X215=""),"",ROUND(((X215+Y215)-(C215+D215))*24,1))</f>
        <v/>
      </c>
      <c r="AA215" s="14"/>
      <c r="AB215" s="15"/>
      <c r="AC215" s="11"/>
      <c r="AD215" s="11"/>
    </row>
    <row r="216" customFormat="false" ht="15" hidden="false" customHeight="false" outlineLevel="0" collapsed="false">
      <c r="A216" s="10" t="str">
        <f aca="false">IF(AND(C216="",K216=""),"",ROW()-5)</f>
        <v/>
      </c>
      <c r="B216" s="11"/>
      <c r="C216" s="12"/>
      <c r="D216" s="13"/>
      <c r="E216" s="14"/>
      <c r="F216" s="11"/>
      <c r="G216" s="11"/>
      <c r="H216" s="11"/>
      <c r="I216" s="11"/>
      <c r="J216" s="11"/>
      <c r="K216" s="11"/>
      <c r="L216" s="15"/>
      <c r="M216" s="14"/>
      <c r="N216" s="14"/>
      <c r="O216" s="12"/>
      <c r="P216" s="11"/>
      <c r="Q216" s="11"/>
      <c r="R216" s="11"/>
      <c r="S216" s="11"/>
      <c r="T216" s="16"/>
      <c r="U216" s="16"/>
      <c r="V216" s="15"/>
      <c r="W216" s="15"/>
      <c r="X216" s="12"/>
      <c r="Y216" s="13"/>
      <c r="Z216" s="17" t="str">
        <f aca="false">IF(OR(C216="",X216=""),"",ROUND(((X216+Y216)-(C216+D216))*24,1))</f>
        <v/>
      </c>
      <c r="AA216" s="14"/>
      <c r="AB216" s="15"/>
      <c r="AC216" s="11"/>
      <c r="AD216" s="11"/>
    </row>
    <row r="217" customFormat="false" ht="15" hidden="false" customHeight="false" outlineLevel="0" collapsed="false">
      <c r="A217" s="10" t="str">
        <f aca="false">IF(AND(C217="",K217=""),"",ROW()-5)</f>
        <v/>
      </c>
      <c r="B217" s="11"/>
      <c r="C217" s="12"/>
      <c r="D217" s="13"/>
      <c r="E217" s="14"/>
      <c r="F217" s="11"/>
      <c r="G217" s="11"/>
      <c r="H217" s="11"/>
      <c r="I217" s="11"/>
      <c r="J217" s="11"/>
      <c r="K217" s="11"/>
      <c r="L217" s="15"/>
      <c r="M217" s="14"/>
      <c r="N217" s="14"/>
      <c r="O217" s="12"/>
      <c r="P217" s="11"/>
      <c r="Q217" s="11"/>
      <c r="R217" s="11"/>
      <c r="S217" s="11"/>
      <c r="T217" s="16"/>
      <c r="U217" s="16"/>
      <c r="V217" s="15"/>
      <c r="W217" s="15"/>
      <c r="X217" s="12"/>
      <c r="Y217" s="13"/>
      <c r="Z217" s="17" t="str">
        <f aca="false">IF(OR(C217="",X217=""),"",ROUND(((X217+Y217)-(C217+D217))*24,1))</f>
        <v/>
      </c>
      <c r="AA217" s="14"/>
      <c r="AB217" s="15"/>
      <c r="AC217" s="11"/>
      <c r="AD217" s="11"/>
    </row>
    <row r="218" customFormat="false" ht="15" hidden="false" customHeight="false" outlineLevel="0" collapsed="false">
      <c r="A218" s="10" t="str">
        <f aca="false">IF(AND(C218="",K218=""),"",ROW()-5)</f>
        <v/>
      </c>
      <c r="B218" s="11"/>
      <c r="C218" s="12"/>
      <c r="D218" s="13"/>
      <c r="E218" s="14"/>
      <c r="F218" s="11"/>
      <c r="G218" s="11"/>
      <c r="H218" s="11"/>
      <c r="I218" s="11"/>
      <c r="J218" s="11"/>
      <c r="K218" s="11"/>
      <c r="L218" s="15"/>
      <c r="M218" s="14"/>
      <c r="N218" s="14"/>
      <c r="O218" s="12"/>
      <c r="P218" s="11"/>
      <c r="Q218" s="11"/>
      <c r="R218" s="11"/>
      <c r="S218" s="11"/>
      <c r="T218" s="16"/>
      <c r="U218" s="16"/>
      <c r="V218" s="15"/>
      <c r="W218" s="15"/>
      <c r="X218" s="12"/>
      <c r="Y218" s="13"/>
      <c r="Z218" s="17" t="str">
        <f aca="false">IF(OR(C218="",X218=""),"",ROUND(((X218+Y218)-(C218+D218))*24,1))</f>
        <v/>
      </c>
      <c r="AA218" s="14"/>
      <c r="AB218" s="15"/>
      <c r="AC218" s="11"/>
      <c r="AD218" s="11"/>
    </row>
    <row r="219" customFormat="false" ht="15" hidden="false" customHeight="false" outlineLevel="0" collapsed="false">
      <c r="A219" s="10" t="str">
        <f aca="false">IF(AND(C219="",K219=""),"",ROW()-5)</f>
        <v/>
      </c>
      <c r="B219" s="11"/>
      <c r="C219" s="12"/>
      <c r="D219" s="13"/>
      <c r="E219" s="14"/>
      <c r="F219" s="11"/>
      <c r="G219" s="11"/>
      <c r="H219" s="11"/>
      <c r="I219" s="11"/>
      <c r="J219" s="11"/>
      <c r="K219" s="11"/>
      <c r="L219" s="15"/>
      <c r="M219" s="14"/>
      <c r="N219" s="14"/>
      <c r="O219" s="12"/>
      <c r="P219" s="11"/>
      <c r="Q219" s="11"/>
      <c r="R219" s="11"/>
      <c r="S219" s="11"/>
      <c r="T219" s="16"/>
      <c r="U219" s="16"/>
      <c r="V219" s="15"/>
      <c r="W219" s="15"/>
      <c r="X219" s="12"/>
      <c r="Y219" s="13"/>
      <c r="Z219" s="17" t="str">
        <f aca="false">IF(OR(C219="",X219=""),"",ROUND(((X219+Y219)-(C219+D219))*24,1))</f>
        <v/>
      </c>
      <c r="AA219" s="14"/>
      <c r="AB219" s="15"/>
      <c r="AC219" s="11"/>
      <c r="AD219" s="11"/>
    </row>
    <row r="220" customFormat="false" ht="15" hidden="false" customHeight="false" outlineLevel="0" collapsed="false">
      <c r="A220" s="10" t="str">
        <f aca="false">IF(AND(C220="",K220=""),"",ROW()-5)</f>
        <v/>
      </c>
      <c r="B220" s="11"/>
      <c r="C220" s="12"/>
      <c r="D220" s="13"/>
      <c r="E220" s="14"/>
      <c r="F220" s="11"/>
      <c r="G220" s="11"/>
      <c r="H220" s="11"/>
      <c r="I220" s="11"/>
      <c r="J220" s="11"/>
      <c r="K220" s="11"/>
      <c r="L220" s="15"/>
      <c r="M220" s="14"/>
      <c r="N220" s="14"/>
      <c r="O220" s="12"/>
      <c r="P220" s="11"/>
      <c r="Q220" s="11"/>
      <c r="R220" s="11"/>
      <c r="S220" s="11"/>
      <c r="T220" s="16"/>
      <c r="U220" s="16"/>
      <c r="V220" s="15"/>
      <c r="W220" s="15"/>
      <c r="X220" s="12"/>
      <c r="Y220" s="13"/>
      <c r="Z220" s="17" t="str">
        <f aca="false">IF(OR(C220="",X220=""),"",ROUND(((X220+Y220)-(C220+D220))*24,1))</f>
        <v/>
      </c>
      <c r="AA220" s="14"/>
      <c r="AB220" s="15"/>
      <c r="AC220" s="11"/>
      <c r="AD220" s="11"/>
    </row>
    <row r="221" customFormat="false" ht="15" hidden="false" customHeight="false" outlineLevel="0" collapsed="false">
      <c r="A221" s="10" t="str">
        <f aca="false">IF(AND(C221="",K221=""),"",ROW()-5)</f>
        <v/>
      </c>
      <c r="B221" s="11"/>
      <c r="C221" s="12"/>
      <c r="D221" s="13"/>
      <c r="E221" s="14"/>
      <c r="F221" s="11"/>
      <c r="G221" s="11"/>
      <c r="H221" s="11"/>
      <c r="I221" s="11"/>
      <c r="J221" s="11"/>
      <c r="K221" s="11"/>
      <c r="L221" s="15"/>
      <c r="M221" s="14"/>
      <c r="N221" s="14"/>
      <c r="O221" s="12"/>
      <c r="P221" s="11"/>
      <c r="Q221" s="11"/>
      <c r="R221" s="11"/>
      <c r="S221" s="11"/>
      <c r="T221" s="16"/>
      <c r="U221" s="16"/>
      <c r="V221" s="15"/>
      <c r="W221" s="15"/>
      <c r="X221" s="12"/>
      <c r="Y221" s="13"/>
      <c r="Z221" s="17" t="str">
        <f aca="false">IF(OR(C221="",X221=""),"",ROUND(((X221+Y221)-(C221+D221))*24,1))</f>
        <v/>
      </c>
      <c r="AA221" s="14"/>
      <c r="AB221" s="15"/>
      <c r="AC221" s="11"/>
      <c r="AD221" s="11"/>
    </row>
    <row r="222" customFormat="false" ht="15" hidden="false" customHeight="false" outlineLevel="0" collapsed="false">
      <c r="A222" s="10" t="str">
        <f aca="false">IF(AND(C222="",K222=""),"",ROW()-5)</f>
        <v/>
      </c>
      <c r="B222" s="11"/>
      <c r="C222" s="12"/>
      <c r="D222" s="13"/>
      <c r="E222" s="14"/>
      <c r="F222" s="11"/>
      <c r="G222" s="11"/>
      <c r="H222" s="11"/>
      <c r="I222" s="11"/>
      <c r="J222" s="11"/>
      <c r="K222" s="11"/>
      <c r="L222" s="15"/>
      <c r="M222" s="14"/>
      <c r="N222" s="14"/>
      <c r="O222" s="12"/>
      <c r="P222" s="11"/>
      <c r="Q222" s="11"/>
      <c r="R222" s="11"/>
      <c r="S222" s="11"/>
      <c r="T222" s="16"/>
      <c r="U222" s="16"/>
      <c r="V222" s="15"/>
      <c r="W222" s="15"/>
      <c r="X222" s="12"/>
      <c r="Y222" s="13"/>
      <c r="Z222" s="17" t="str">
        <f aca="false">IF(OR(C222="",X222=""),"",ROUND(((X222+Y222)-(C222+D222))*24,1))</f>
        <v/>
      </c>
      <c r="AA222" s="14"/>
      <c r="AB222" s="15"/>
      <c r="AC222" s="11"/>
      <c r="AD222" s="11"/>
    </row>
    <row r="223" customFormat="false" ht="15" hidden="false" customHeight="false" outlineLevel="0" collapsed="false">
      <c r="A223" s="10" t="str">
        <f aca="false">IF(AND(C223="",K223=""),"",ROW()-5)</f>
        <v/>
      </c>
      <c r="B223" s="11"/>
      <c r="C223" s="12"/>
      <c r="D223" s="13"/>
      <c r="E223" s="14"/>
      <c r="F223" s="11"/>
      <c r="G223" s="11"/>
      <c r="H223" s="11"/>
      <c r="I223" s="11"/>
      <c r="J223" s="11"/>
      <c r="K223" s="11"/>
      <c r="L223" s="15"/>
      <c r="M223" s="14"/>
      <c r="N223" s="14"/>
      <c r="O223" s="12"/>
      <c r="P223" s="11"/>
      <c r="Q223" s="11"/>
      <c r="R223" s="11"/>
      <c r="S223" s="11"/>
      <c r="T223" s="16"/>
      <c r="U223" s="16"/>
      <c r="V223" s="15"/>
      <c r="W223" s="15"/>
      <c r="X223" s="12"/>
      <c r="Y223" s="13"/>
      <c r="Z223" s="17" t="str">
        <f aca="false">IF(OR(C223="",X223=""),"",ROUND(((X223+Y223)-(C223+D223))*24,1))</f>
        <v/>
      </c>
      <c r="AA223" s="14"/>
      <c r="AB223" s="15"/>
      <c r="AC223" s="11"/>
      <c r="AD223" s="11"/>
    </row>
    <row r="224" customFormat="false" ht="15" hidden="false" customHeight="false" outlineLevel="0" collapsed="false">
      <c r="A224" s="10" t="str">
        <f aca="false">IF(AND(C224="",K224=""),"",ROW()-5)</f>
        <v/>
      </c>
      <c r="B224" s="11"/>
      <c r="C224" s="12"/>
      <c r="D224" s="13"/>
      <c r="E224" s="14"/>
      <c r="F224" s="11"/>
      <c r="G224" s="11"/>
      <c r="H224" s="11"/>
      <c r="I224" s="11"/>
      <c r="J224" s="11"/>
      <c r="K224" s="11"/>
      <c r="L224" s="15"/>
      <c r="M224" s="14"/>
      <c r="N224" s="14"/>
      <c r="O224" s="12"/>
      <c r="P224" s="11"/>
      <c r="Q224" s="11"/>
      <c r="R224" s="11"/>
      <c r="S224" s="11"/>
      <c r="T224" s="16"/>
      <c r="U224" s="16"/>
      <c r="V224" s="15"/>
      <c r="W224" s="15"/>
      <c r="X224" s="12"/>
      <c r="Y224" s="13"/>
      <c r="Z224" s="17" t="str">
        <f aca="false">IF(OR(C224="",X224=""),"",ROUND(((X224+Y224)-(C224+D224))*24,1))</f>
        <v/>
      </c>
      <c r="AA224" s="14"/>
      <c r="AB224" s="15"/>
      <c r="AC224" s="11"/>
      <c r="AD224" s="11"/>
    </row>
    <row r="225" customFormat="false" ht="15" hidden="false" customHeight="false" outlineLevel="0" collapsed="false">
      <c r="A225" s="10" t="str">
        <f aca="false">IF(AND(C225="",K225=""),"",ROW()-5)</f>
        <v/>
      </c>
      <c r="B225" s="11"/>
      <c r="C225" s="12"/>
      <c r="D225" s="13"/>
      <c r="E225" s="14"/>
      <c r="F225" s="11"/>
      <c r="G225" s="11"/>
      <c r="H225" s="11"/>
      <c r="I225" s="11"/>
      <c r="J225" s="11"/>
      <c r="K225" s="11"/>
      <c r="L225" s="15"/>
      <c r="M225" s="14"/>
      <c r="N225" s="14"/>
      <c r="O225" s="12"/>
      <c r="P225" s="11"/>
      <c r="Q225" s="11"/>
      <c r="R225" s="11"/>
      <c r="S225" s="11"/>
      <c r="T225" s="16"/>
      <c r="U225" s="16"/>
      <c r="V225" s="15"/>
      <c r="W225" s="15"/>
      <c r="X225" s="12"/>
      <c r="Y225" s="13"/>
      <c r="Z225" s="17" t="str">
        <f aca="false">IF(OR(C225="",X225=""),"",ROUND(((X225+Y225)-(C225+D225))*24,1))</f>
        <v/>
      </c>
      <c r="AA225" s="14"/>
      <c r="AB225" s="15"/>
      <c r="AC225" s="11"/>
      <c r="AD225" s="11"/>
    </row>
    <row r="226" customFormat="false" ht="15" hidden="false" customHeight="false" outlineLevel="0" collapsed="false">
      <c r="A226" s="10" t="str">
        <f aca="false">IF(AND(C226="",K226=""),"",ROW()-5)</f>
        <v/>
      </c>
      <c r="B226" s="11"/>
      <c r="C226" s="12"/>
      <c r="D226" s="13"/>
      <c r="E226" s="14"/>
      <c r="F226" s="11"/>
      <c r="G226" s="11"/>
      <c r="H226" s="11"/>
      <c r="I226" s="11"/>
      <c r="J226" s="11"/>
      <c r="K226" s="11"/>
      <c r="L226" s="15"/>
      <c r="M226" s="14"/>
      <c r="N226" s="14"/>
      <c r="O226" s="12"/>
      <c r="P226" s="11"/>
      <c r="Q226" s="11"/>
      <c r="R226" s="11"/>
      <c r="S226" s="11"/>
      <c r="T226" s="16"/>
      <c r="U226" s="16"/>
      <c r="V226" s="15"/>
      <c r="W226" s="15"/>
      <c r="X226" s="12"/>
      <c r="Y226" s="13"/>
      <c r="Z226" s="17" t="str">
        <f aca="false">IF(OR(C226="",X226=""),"",ROUND(((X226+Y226)-(C226+D226))*24,1))</f>
        <v/>
      </c>
      <c r="AA226" s="14"/>
      <c r="AB226" s="15"/>
      <c r="AC226" s="11"/>
      <c r="AD226" s="11"/>
    </row>
    <row r="227" customFormat="false" ht="15" hidden="false" customHeight="false" outlineLevel="0" collapsed="false">
      <c r="A227" s="10" t="str">
        <f aca="false">IF(AND(C227="",K227=""),"",ROW()-5)</f>
        <v/>
      </c>
      <c r="B227" s="11"/>
      <c r="C227" s="12"/>
      <c r="D227" s="13"/>
      <c r="E227" s="14"/>
      <c r="F227" s="11"/>
      <c r="G227" s="11"/>
      <c r="H227" s="11"/>
      <c r="I227" s="11"/>
      <c r="J227" s="11"/>
      <c r="K227" s="11"/>
      <c r="L227" s="15"/>
      <c r="M227" s="14"/>
      <c r="N227" s="14"/>
      <c r="O227" s="12"/>
      <c r="P227" s="11"/>
      <c r="Q227" s="11"/>
      <c r="R227" s="11"/>
      <c r="S227" s="11"/>
      <c r="T227" s="16"/>
      <c r="U227" s="16"/>
      <c r="V227" s="15"/>
      <c r="W227" s="15"/>
      <c r="X227" s="12"/>
      <c r="Y227" s="13"/>
      <c r="Z227" s="17" t="str">
        <f aca="false">IF(OR(C227="",X227=""),"",ROUND(((X227+Y227)-(C227+D227))*24,1))</f>
        <v/>
      </c>
      <c r="AA227" s="14"/>
      <c r="AB227" s="15"/>
      <c r="AC227" s="11"/>
      <c r="AD227" s="11"/>
    </row>
    <row r="228" customFormat="false" ht="15" hidden="false" customHeight="false" outlineLevel="0" collapsed="false">
      <c r="A228" s="10" t="str">
        <f aca="false">IF(AND(C228="",K228=""),"",ROW()-5)</f>
        <v/>
      </c>
      <c r="B228" s="11"/>
      <c r="C228" s="12"/>
      <c r="D228" s="13"/>
      <c r="E228" s="14"/>
      <c r="F228" s="11"/>
      <c r="G228" s="11"/>
      <c r="H228" s="11"/>
      <c r="I228" s="11"/>
      <c r="J228" s="11"/>
      <c r="K228" s="11"/>
      <c r="L228" s="15"/>
      <c r="M228" s="14"/>
      <c r="N228" s="14"/>
      <c r="O228" s="12"/>
      <c r="P228" s="11"/>
      <c r="Q228" s="11"/>
      <c r="R228" s="11"/>
      <c r="S228" s="11"/>
      <c r="T228" s="16"/>
      <c r="U228" s="16"/>
      <c r="V228" s="15"/>
      <c r="W228" s="15"/>
      <c r="X228" s="12"/>
      <c r="Y228" s="13"/>
      <c r="Z228" s="17" t="str">
        <f aca="false">IF(OR(C228="",X228=""),"",ROUND(((X228+Y228)-(C228+D228))*24,1))</f>
        <v/>
      </c>
      <c r="AA228" s="14"/>
      <c r="AB228" s="15"/>
      <c r="AC228" s="11"/>
      <c r="AD228" s="11"/>
    </row>
    <row r="229" customFormat="false" ht="15" hidden="false" customHeight="false" outlineLevel="0" collapsed="false">
      <c r="A229" s="10" t="str">
        <f aca="false">IF(AND(C229="",K229=""),"",ROW()-5)</f>
        <v/>
      </c>
      <c r="B229" s="11"/>
      <c r="C229" s="12"/>
      <c r="D229" s="13"/>
      <c r="E229" s="14"/>
      <c r="F229" s="11"/>
      <c r="G229" s="11"/>
      <c r="H229" s="11"/>
      <c r="I229" s="11"/>
      <c r="J229" s="11"/>
      <c r="K229" s="11"/>
      <c r="L229" s="15"/>
      <c r="M229" s="14"/>
      <c r="N229" s="14"/>
      <c r="O229" s="12"/>
      <c r="P229" s="11"/>
      <c r="Q229" s="11"/>
      <c r="R229" s="11"/>
      <c r="S229" s="11"/>
      <c r="T229" s="16"/>
      <c r="U229" s="16"/>
      <c r="V229" s="15"/>
      <c r="W229" s="15"/>
      <c r="X229" s="12"/>
      <c r="Y229" s="13"/>
      <c r="Z229" s="17" t="str">
        <f aca="false">IF(OR(C229="",X229=""),"",ROUND(((X229+Y229)-(C229+D229))*24,1))</f>
        <v/>
      </c>
      <c r="AA229" s="14"/>
      <c r="AB229" s="15"/>
      <c r="AC229" s="11"/>
      <c r="AD229" s="11"/>
    </row>
    <row r="230" customFormat="false" ht="15" hidden="false" customHeight="false" outlineLevel="0" collapsed="false">
      <c r="A230" s="10" t="str">
        <f aca="false">IF(AND(C230="",K230=""),"",ROW()-5)</f>
        <v/>
      </c>
      <c r="B230" s="11"/>
      <c r="C230" s="12"/>
      <c r="D230" s="13"/>
      <c r="E230" s="14"/>
      <c r="F230" s="11"/>
      <c r="G230" s="11"/>
      <c r="H230" s="11"/>
      <c r="I230" s="11"/>
      <c r="J230" s="11"/>
      <c r="K230" s="11"/>
      <c r="L230" s="15"/>
      <c r="M230" s="14"/>
      <c r="N230" s="14"/>
      <c r="O230" s="12"/>
      <c r="P230" s="11"/>
      <c r="Q230" s="11"/>
      <c r="R230" s="11"/>
      <c r="S230" s="11"/>
      <c r="T230" s="16"/>
      <c r="U230" s="16"/>
      <c r="V230" s="15"/>
      <c r="W230" s="15"/>
      <c r="X230" s="12"/>
      <c r="Y230" s="13"/>
      <c r="Z230" s="17" t="str">
        <f aca="false">IF(OR(C230="",X230=""),"",ROUND(((X230+Y230)-(C230+D230))*24,1))</f>
        <v/>
      </c>
      <c r="AA230" s="14"/>
      <c r="AB230" s="15"/>
      <c r="AC230" s="11"/>
      <c r="AD230" s="11"/>
    </row>
    <row r="231" customFormat="false" ht="15" hidden="false" customHeight="false" outlineLevel="0" collapsed="false">
      <c r="A231" s="10" t="str">
        <f aca="false">IF(AND(C231="",K231=""),"",ROW()-5)</f>
        <v/>
      </c>
      <c r="B231" s="11"/>
      <c r="C231" s="12"/>
      <c r="D231" s="13"/>
      <c r="E231" s="14"/>
      <c r="F231" s="11"/>
      <c r="G231" s="11"/>
      <c r="H231" s="11"/>
      <c r="I231" s="11"/>
      <c r="J231" s="11"/>
      <c r="K231" s="11"/>
      <c r="L231" s="15"/>
      <c r="M231" s="14"/>
      <c r="N231" s="14"/>
      <c r="O231" s="12"/>
      <c r="P231" s="11"/>
      <c r="Q231" s="11"/>
      <c r="R231" s="11"/>
      <c r="S231" s="11"/>
      <c r="T231" s="16"/>
      <c r="U231" s="16"/>
      <c r="V231" s="15"/>
      <c r="W231" s="15"/>
      <c r="X231" s="12"/>
      <c r="Y231" s="13"/>
      <c r="Z231" s="17" t="str">
        <f aca="false">IF(OR(C231="",X231=""),"",ROUND(((X231+Y231)-(C231+D231))*24,1))</f>
        <v/>
      </c>
      <c r="AA231" s="14"/>
      <c r="AB231" s="15"/>
      <c r="AC231" s="11"/>
      <c r="AD231" s="11"/>
    </row>
    <row r="232" customFormat="false" ht="15" hidden="false" customHeight="false" outlineLevel="0" collapsed="false">
      <c r="A232" s="10" t="str">
        <f aca="false">IF(AND(C232="",K232=""),"",ROW()-5)</f>
        <v/>
      </c>
      <c r="B232" s="11"/>
      <c r="C232" s="12"/>
      <c r="D232" s="13"/>
      <c r="E232" s="14"/>
      <c r="F232" s="11"/>
      <c r="G232" s="11"/>
      <c r="H232" s="11"/>
      <c r="I232" s="11"/>
      <c r="J232" s="11"/>
      <c r="K232" s="11"/>
      <c r="L232" s="15"/>
      <c r="M232" s="14"/>
      <c r="N232" s="14"/>
      <c r="O232" s="12"/>
      <c r="P232" s="11"/>
      <c r="Q232" s="11"/>
      <c r="R232" s="11"/>
      <c r="S232" s="11"/>
      <c r="T232" s="16"/>
      <c r="U232" s="16"/>
      <c r="V232" s="15"/>
      <c r="W232" s="15"/>
      <c r="X232" s="12"/>
      <c r="Y232" s="13"/>
      <c r="Z232" s="17" t="str">
        <f aca="false">IF(OR(C232="",X232=""),"",ROUND(((X232+Y232)-(C232+D232))*24,1))</f>
        <v/>
      </c>
      <c r="AA232" s="14"/>
      <c r="AB232" s="15"/>
      <c r="AC232" s="11"/>
      <c r="AD232" s="11"/>
    </row>
    <row r="233" customFormat="false" ht="15" hidden="false" customHeight="false" outlineLevel="0" collapsed="false">
      <c r="A233" s="10" t="str">
        <f aca="false">IF(AND(C233="",K233=""),"",ROW()-5)</f>
        <v/>
      </c>
      <c r="B233" s="11"/>
      <c r="C233" s="12"/>
      <c r="D233" s="13"/>
      <c r="E233" s="14"/>
      <c r="F233" s="11"/>
      <c r="G233" s="11"/>
      <c r="H233" s="11"/>
      <c r="I233" s="11"/>
      <c r="J233" s="11"/>
      <c r="K233" s="11"/>
      <c r="L233" s="15"/>
      <c r="M233" s="14"/>
      <c r="N233" s="14"/>
      <c r="O233" s="12"/>
      <c r="P233" s="11"/>
      <c r="Q233" s="11"/>
      <c r="R233" s="11"/>
      <c r="S233" s="11"/>
      <c r="T233" s="16"/>
      <c r="U233" s="16"/>
      <c r="V233" s="15"/>
      <c r="W233" s="15"/>
      <c r="X233" s="12"/>
      <c r="Y233" s="13"/>
      <c r="Z233" s="17" t="str">
        <f aca="false">IF(OR(C233="",X233=""),"",ROUND(((X233+Y233)-(C233+D233))*24,1))</f>
        <v/>
      </c>
      <c r="AA233" s="14"/>
      <c r="AB233" s="15"/>
      <c r="AC233" s="11"/>
      <c r="AD233" s="11"/>
    </row>
    <row r="234" customFormat="false" ht="15" hidden="false" customHeight="false" outlineLevel="0" collapsed="false">
      <c r="A234" s="10" t="str">
        <f aca="false">IF(AND(C234="",K234=""),"",ROW()-5)</f>
        <v/>
      </c>
      <c r="B234" s="11"/>
      <c r="C234" s="12"/>
      <c r="D234" s="13"/>
      <c r="E234" s="14"/>
      <c r="F234" s="11"/>
      <c r="G234" s="11"/>
      <c r="H234" s="11"/>
      <c r="I234" s="11"/>
      <c r="J234" s="11"/>
      <c r="K234" s="11"/>
      <c r="L234" s="15"/>
      <c r="M234" s="14"/>
      <c r="N234" s="14"/>
      <c r="O234" s="12"/>
      <c r="P234" s="11"/>
      <c r="Q234" s="11"/>
      <c r="R234" s="11"/>
      <c r="S234" s="11"/>
      <c r="T234" s="16"/>
      <c r="U234" s="16"/>
      <c r="V234" s="15"/>
      <c r="W234" s="15"/>
      <c r="X234" s="12"/>
      <c r="Y234" s="13"/>
      <c r="Z234" s="17" t="str">
        <f aca="false">IF(OR(C234="",X234=""),"",ROUND(((X234+Y234)-(C234+D234))*24,1))</f>
        <v/>
      </c>
      <c r="AA234" s="14"/>
      <c r="AB234" s="15"/>
      <c r="AC234" s="11"/>
      <c r="AD234" s="11"/>
    </row>
    <row r="235" customFormat="false" ht="15" hidden="false" customHeight="false" outlineLevel="0" collapsed="false">
      <c r="A235" s="10" t="str">
        <f aca="false">IF(AND(C235="",K235=""),"",ROW()-5)</f>
        <v/>
      </c>
      <c r="B235" s="11"/>
      <c r="C235" s="12"/>
      <c r="D235" s="13"/>
      <c r="E235" s="14"/>
      <c r="F235" s="11"/>
      <c r="G235" s="11"/>
      <c r="H235" s="11"/>
      <c r="I235" s="11"/>
      <c r="J235" s="11"/>
      <c r="K235" s="11"/>
      <c r="L235" s="15"/>
      <c r="M235" s="14"/>
      <c r="N235" s="14"/>
      <c r="O235" s="12"/>
      <c r="P235" s="11"/>
      <c r="Q235" s="11"/>
      <c r="R235" s="11"/>
      <c r="S235" s="11"/>
      <c r="T235" s="16"/>
      <c r="U235" s="16"/>
      <c r="V235" s="15"/>
      <c r="W235" s="15"/>
      <c r="X235" s="12"/>
      <c r="Y235" s="13"/>
      <c r="Z235" s="17" t="str">
        <f aca="false">IF(OR(C235="",X235=""),"",ROUND(((X235+Y235)-(C235+D235))*24,1))</f>
        <v/>
      </c>
      <c r="AA235" s="14"/>
      <c r="AB235" s="15"/>
      <c r="AC235" s="11"/>
      <c r="AD235" s="11"/>
    </row>
    <row r="236" customFormat="false" ht="15" hidden="false" customHeight="false" outlineLevel="0" collapsed="false">
      <c r="A236" s="10" t="str">
        <f aca="false">IF(AND(C236="",K236=""),"",ROW()-5)</f>
        <v/>
      </c>
      <c r="B236" s="11"/>
      <c r="C236" s="12"/>
      <c r="D236" s="13"/>
      <c r="E236" s="14"/>
      <c r="F236" s="11"/>
      <c r="G236" s="11"/>
      <c r="H236" s="11"/>
      <c r="I236" s="11"/>
      <c r="J236" s="11"/>
      <c r="K236" s="11"/>
      <c r="L236" s="15"/>
      <c r="M236" s="14"/>
      <c r="N236" s="14"/>
      <c r="O236" s="12"/>
      <c r="P236" s="11"/>
      <c r="Q236" s="11"/>
      <c r="R236" s="11"/>
      <c r="S236" s="11"/>
      <c r="T236" s="16"/>
      <c r="U236" s="16"/>
      <c r="V236" s="15"/>
      <c r="W236" s="15"/>
      <c r="X236" s="12"/>
      <c r="Y236" s="13"/>
      <c r="Z236" s="17" t="str">
        <f aca="false">IF(OR(C236="",X236=""),"",ROUND(((X236+Y236)-(C236+D236))*24,1))</f>
        <v/>
      </c>
      <c r="AA236" s="14"/>
      <c r="AB236" s="15"/>
      <c r="AC236" s="11"/>
      <c r="AD236" s="11"/>
    </row>
    <row r="237" customFormat="false" ht="15" hidden="false" customHeight="false" outlineLevel="0" collapsed="false">
      <c r="A237" s="10" t="str">
        <f aca="false">IF(AND(C237="",K237=""),"",ROW()-5)</f>
        <v/>
      </c>
      <c r="B237" s="11"/>
      <c r="C237" s="12"/>
      <c r="D237" s="13"/>
      <c r="E237" s="14"/>
      <c r="F237" s="11"/>
      <c r="G237" s="11"/>
      <c r="H237" s="11"/>
      <c r="I237" s="11"/>
      <c r="J237" s="11"/>
      <c r="K237" s="11"/>
      <c r="L237" s="15"/>
      <c r="M237" s="14"/>
      <c r="N237" s="14"/>
      <c r="O237" s="12"/>
      <c r="P237" s="11"/>
      <c r="Q237" s="11"/>
      <c r="R237" s="11"/>
      <c r="S237" s="11"/>
      <c r="T237" s="16"/>
      <c r="U237" s="16"/>
      <c r="V237" s="15"/>
      <c r="W237" s="15"/>
      <c r="X237" s="12"/>
      <c r="Y237" s="13"/>
      <c r="Z237" s="17" t="str">
        <f aca="false">IF(OR(C237="",X237=""),"",ROUND(((X237+Y237)-(C237+D237))*24,1))</f>
        <v/>
      </c>
      <c r="AA237" s="14"/>
      <c r="AB237" s="15"/>
      <c r="AC237" s="11"/>
      <c r="AD237" s="11"/>
    </row>
    <row r="238" customFormat="false" ht="15" hidden="false" customHeight="false" outlineLevel="0" collapsed="false">
      <c r="A238" s="10" t="str">
        <f aca="false">IF(AND(C238="",K238=""),"",ROW()-5)</f>
        <v/>
      </c>
      <c r="B238" s="11"/>
      <c r="C238" s="12"/>
      <c r="D238" s="13"/>
      <c r="E238" s="14"/>
      <c r="F238" s="11"/>
      <c r="G238" s="11"/>
      <c r="H238" s="11"/>
      <c r="I238" s="11"/>
      <c r="J238" s="11"/>
      <c r="K238" s="11"/>
      <c r="L238" s="15"/>
      <c r="M238" s="14"/>
      <c r="N238" s="14"/>
      <c r="O238" s="12"/>
      <c r="P238" s="11"/>
      <c r="Q238" s="11"/>
      <c r="R238" s="11"/>
      <c r="S238" s="11"/>
      <c r="T238" s="16"/>
      <c r="U238" s="16"/>
      <c r="V238" s="15"/>
      <c r="W238" s="15"/>
      <c r="X238" s="12"/>
      <c r="Y238" s="13"/>
      <c r="Z238" s="17" t="str">
        <f aca="false">IF(OR(C238="",X238=""),"",ROUND(((X238+Y238)-(C238+D238))*24,1))</f>
        <v/>
      </c>
      <c r="AA238" s="14"/>
      <c r="AB238" s="15"/>
      <c r="AC238" s="11"/>
      <c r="AD238" s="11"/>
    </row>
    <row r="239" customFormat="false" ht="15" hidden="false" customHeight="false" outlineLevel="0" collapsed="false">
      <c r="A239" s="10" t="str">
        <f aca="false">IF(AND(C239="",K239=""),"",ROW()-5)</f>
        <v/>
      </c>
      <c r="B239" s="11"/>
      <c r="C239" s="12"/>
      <c r="D239" s="13"/>
      <c r="E239" s="14"/>
      <c r="F239" s="11"/>
      <c r="G239" s="11"/>
      <c r="H239" s="11"/>
      <c r="I239" s="11"/>
      <c r="J239" s="11"/>
      <c r="K239" s="11"/>
      <c r="L239" s="15"/>
      <c r="M239" s="14"/>
      <c r="N239" s="14"/>
      <c r="O239" s="12"/>
      <c r="P239" s="11"/>
      <c r="Q239" s="11"/>
      <c r="R239" s="11"/>
      <c r="S239" s="11"/>
      <c r="T239" s="16"/>
      <c r="U239" s="16"/>
      <c r="V239" s="15"/>
      <c r="W239" s="15"/>
      <c r="X239" s="12"/>
      <c r="Y239" s="13"/>
      <c r="Z239" s="17" t="str">
        <f aca="false">IF(OR(C239="",X239=""),"",ROUND(((X239+Y239)-(C239+D239))*24,1))</f>
        <v/>
      </c>
      <c r="AA239" s="14"/>
      <c r="AB239" s="15"/>
      <c r="AC239" s="11"/>
      <c r="AD239" s="11"/>
    </row>
    <row r="240" customFormat="false" ht="15" hidden="false" customHeight="false" outlineLevel="0" collapsed="false">
      <c r="A240" s="10" t="str">
        <f aca="false">IF(AND(C240="",K240=""),"",ROW()-5)</f>
        <v/>
      </c>
      <c r="B240" s="11"/>
      <c r="C240" s="12"/>
      <c r="D240" s="13"/>
      <c r="E240" s="14"/>
      <c r="F240" s="11"/>
      <c r="G240" s="11"/>
      <c r="H240" s="11"/>
      <c r="I240" s="11"/>
      <c r="J240" s="11"/>
      <c r="K240" s="11"/>
      <c r="L240" s="15"/>
      <c r="M240" s="14"/>
      <c r="N240" s="14"/>
      <c r="O240" s="12"/>
      <c r="P240" s="11"/>
      <c r="Q240" s="11"/>
      <c r="R240" s="11"/>
      <c r="S240" s="11"/>
      <c r="T240" s="16"/>
      <c r="U240" s="16"/>
      <c r="V240" s="15"/>
      <c r="W240" s="15"/>
      <c r="X240" s="12"/>
      <c r="Y240" s="13"/>
      <c r="Z240" s="17" t="str">
        <f aca="false">IF(OR(C240="",X240=""),"",ROUND(((X240+Y240)-(C240+D240))*24,1))</f>
        <v/>
      </c>
      <c r="AA240" s="14"/>
      <c r="AB240" s="15"/>
      <c r="AC240" s="11"/>
      <c r="AD240" s="11"/>
    </row>
    <row r="241" customFormat="false" ht="15" hidden="false" customHeight="false" outlineLevel="0" collapsed="false">
      <c r="A241" s="10" t="str">
        <f aca="false">IF(AND(C241="",K241=""),"",ROW()-5)</f>
        <v/>
      </c>
      <c r="B241" s="11"/>
      <c r="C241" s="12"/>
      <c r="D241" s="13"/>
      <c r="E241" s="14"/>
      <c r="F241" s="11"/>
      <c r="G241" s="11"/>
      <c r="H241" s="11"/>
      <c r="I241" s="11"/>
      <c r="J241" s="11"/>
      <c r="K241" s="11"/>
      <c r="L241" s="15"/>
      <c r="M241" s="14"/>
      <c r="N241" s="14"/>
      <c r="O241" s="12"/>
      <c r="P241" s="11"/>
      <c r="Q241" s="11"/>
      <c r="R241" s="11"/>
      <c r="S241" s="11"/>
      <c r="T241" s="16"/>
      <c r="U241" s="16"/>
      <c r="V241" s="15"/>
      <c r="W241" s="15"/>
      <c r="X241" s="12"/>
      <c r="Y241" s="13"/>
      <c r="Z241" s="17" t="str">
        <f aca="false">IF(OR(C241="",X241=""),"",ROUND(((X241+Y241)-(C241+D241))*24,1))</f>
        <v/>
      </c>
      <c r="AA241" s="14"/>
      <c r="AB241" s="15"/>
      <c r="AC241" s="11"/>
      <c r="AD241" s="11"/>
    </row>
    <row r="242" customFormat="false" ht="15" hidden="false" customHeight="false" outlineLevel="0" collapsed="false">
      <c r="A242" s="10" t="str">
        <f aca="false">IF(AND(C242="",K242=""),"",ROW()-5)</f>
        <v/>
      </c>
      <c r="B242" s="11"/>
      <c r="C242" s="12"/>
      <c r="D242" s="13"/>
      <c r="E242" s="14"/>
      <c r="F242" s="11"/>
      <c r="G242" s="11"/>
      <c r="H242" s="11"/>
      <c r="I242" s="11"/>
      <c r="J242" s="11"/>
      <c r="K242" s="11"/>
      <c r="L242" s="15"/>
      <c r="M242" s="14"/>
      <c r="N242" s="14"/>
      <c r="O242" s="12"/>
      <c r="P242" s="11"/>
      <c r="Q242" s="11"/>
      <c r="R242" s="11"/>
      <c r="S242" s="11"/>
      <c r="T242" s="16"/>
      <c r="U242" s="16"/>
      <c r="V242" s="15"/>
      <c r="W242" s="15"/>
      <c r="X242" s="12"/>
      <c r="Y242" s="13"/>
      <c r="Z242" s="17" t="str">
        <f aca="false">IF(OR(C242="",X242=""),"",ROUND(((X242+Y242)-(C242+D242))*24,1))</f>
        <v/>
      </c>
      <c r="AA242" s="14"/>
      <c r="AB242" s="15"/>
      <c r="AC242" s="11"/>
      <c r="AD242" s="11"/>
    </row>
    <row r="243" customFormat="false" ht="15" hidden="false" customHeight="false" outlineLevel="0" collapsed="false">
      <c r="A243" s="10" t="str">
        <f aca="false">IF(AND(C243="",K243=""),"",ROW()-5)</f>
        <v/>
      </c>
      <c r="B243" s="11"/>
      <c r="C243" s="12"/>
      <c r="D243" s="13"/>
      <c r="E243" s="14"/>
      <c r="F243" s="11"/>
      <c r="G243" s="11"/>
      <c r="H243" s="11"/>
      <c r="I243" s="11"/>
      <c r="J243" s="11"/>
      <c r="K243" s="11"/>
      <c r="L243" s="15"/>
      <c r="M243" s="14"/>
      <c r="N243" s="14"/>
      <c r="O243" s="12"/>
      <c r="P243" s="11"/>
      <c r="Q243" s="11"/>
      <c r="R243" s="11"/>
      <c r="S243" s="11"/>
      <c r="T243" s="16"/>
      <c r="U243" s="16"/>
      <c r="V243" s="15"/>
      <c r="W243" s="15"/>
      <c r="X243" s="12"/>
      <c r="Y243" s="13"/>
      <c r="Z243" s="17" t="str">
        <f aca="false">IF(OR(C243="",X243=""),"",ROUND(((X243+Y243)-(C243+D243))*24,1))</f>
        <v/>
      </c>
      <c r="AA243" s="14"/>
      <c r="AB243" s="15"/>
      <c r="AC243" s="11"/>
      <c r="AD243" s="11"/>
    </row>
    <row r="244" customFormat="false" ht="15" hidden="false" customHeight="false" outlineLevel="0" collapsed="false">
      <c r="A244" s="10" t="str">
        <f aca="false">IF(AND(C244="",K244=""),"",ROW()-5)</f>
        <v/>
      </c>
      <c r="B244" s="11"/>
      <c r="C244" s="12"/>
      <c r="D244" s="13"/>
      <c r="E244" s="14"/>
      <c r="F244" s="11"/>
      <c r="G244" s="11"/>
      <c r="H244" s="11"/>
      <c r="I244" s="11"/>
      <c r="J244" s="11"/>
      <c r="K244" s="11"/>
      <c r="L244" s="15"/>
      <c r="M244" s="14"/>
      <c r="N244" s="14"/>
      <c r="O244" s="12"/>
      <c r="P244" s="11"/>
      <c r="Q244" s="11"/>
      <c r="R244" s="11"/>
      <c r="S244" s="11"/>
      <c r="T244" s="16"/>
      <c r="U244" s="16"/>
      <c r="V244" s="15"/>
      <c r="W244" s="15"/>
      <c r="X244" s="12"/>
      <c r="Y244" s="13"/>
      <c r="Z244" s="17" t="str">
        <f aca="false">IF(OR(C244="",X244=""),"",ROUND(((X244+Y244)-(C244+D244))*24,1))</f>
        <v/>
      </c>
      <c r="AA244" s="14"/>
      <c r="AB244" s="15"/>
      <c r="AC244" s="11"/>
      <c r="AD244" s="11"/>
    </row>
    <row r="245" customFormat="false" ht="15" hidden="false" customHeight="false" outlineLevel="0" collapsed="false">
      <c r="A245" s="10" t="str">
        <f aca="false">IF(AND(C245="",K245=""),"",ROW()-5)</f>
        <v/>
      </c>
      <c r="B245" s="11"/>
      <c r="C245" s="12"/>
      <c r="D245" s="13"/>
      <c r="E245" s="14"/>
      <c r="F245" s="11"/>
      <c r="G245" s="11"/>
      <c r="H245" s="11"/>
      <c r="I245" s="11"/>
      <c r="J245" s="11"/>
      <c r="K245" s="11"/>
      <c r="L245" s="15"/>
      <c r="M245" s="14"/>
      <c r="N245" s="14"/>
      <c r="O245" s="12"/>
      <c r="P245" s="11"/>
      <c r="Q245" s="11"/>
      <c r="R245" s="11"/>
      <c r="S245" s="11"/>
      <c r="T245" s="16"/>
      <c r="U245" s="16"/>
      <c r="V245" s="15"/>
      <c r="W245" s="15"/>
      <c r="X245" s="12"/>
      <c r="Y245" s="13"/>
      <c r="Z245" s="17" t="str">
        <f aca="false">IF(OR(C245="",X245=""),"",ROUND(((X245+Y245)-(C245+D245))*24,1))</f>
        <v/>
      </c>
      <c r="AA245" s="14"/>
      <c r="AB245" s="15"/>
      <c r="AC245" s="11"/>
      <c r="AD245" s="11"/>
    </row>
    <row r="246" customFormat="false" ht="15" hidden="false" customHeight="false" outlineLevel="0" collapsed="false">
      <c r="A246" s="10" t="str">
        <f aca="false">IF(AND(C246="",K246=""),"",ROW()-5)</f>
        <v/>
      </c>
      <c r="B246" s="11"/>
      <c r="C246" s="12"/>
      <c r="D246" s="13"/>
      <c r="E246" s="14"/>
      <c r="F246" s="11"/>
      <c r="G246" s="11"/>
      <c r="H246" s="11"/>
      <c r="I246" s="11"/>
      <c r="J246" s="11"/>
      <c r="K246" s="11"/>
      <c r="L246" s="15"/>
      <c r="M246" s="14"/>
      <c r="N246" s="14"/>
      <c r="O246" s="12"/>
      <c r="P246" s="11"/>
      <c r="Q246" s="11"/>
      <c r="R246" s="11"/>
      <c r="S246" s="11"/>
      <c r="T246" s="16"/>
      <c r="U246" s="16"/>
      <c r="V246" s="15"/>
      <c r="W246" s="15"/>
      <c r="X246" s="12"/>
      <c r="Y246" s="13"/>
      <c r="Z246" s="17" t="str">
        <f aca="false">IF(OR(C246="",X246=""),"",ROUND(((X246+Y246)-(C246+D246))*24,1))</f>
        <v/>
      </c>
      <c r="AA246" s="14"/>
      <c r="AB246" s="15"/>
      <c r="AC246" s="11"/>
      <c r="AD246" s="11"/>
    </row>
    <row r="247" customFormat="false" ht="15" hidden="false" customHeight="false" outlineLevel="0" collapsed="false">
      <c r="A247" s="10" t="str">
        <f aca="false">IF(AND(C247="",K247=""),"",ROW()-5)</f>
        <v/>
      </c>
      <c r="B247" s="11"/>
      <c r="C247" s="12"/>
      <c r="D247" s="13"/>
      <c r="E247" s="14"/>
      <c r="F247" s="11"/>
      <c r="G247" s="11"/>
      <c r="H247" s="11"/>
      <c r="I247" s="11"/>
      <c r="J247" s="11"/>
      <c r="K247" s="11"/>
      <c r="L247" s="15"/>
      <c r="M247" s="14"/>
      <c r="N247" s="14"/>
      <c r="O247" s="12"/>
      <c r="P247" s="11"/>
      <c r="Q247" s="11"/>
      <c r="R247" s="11"/>
      <c r="S247" s="11"/>
      <c r="T247" s="16"/>
      <c r="U247" s="16"/>
      <c r="V247" s="15"/>
      <c r="W247" s="15"/>
      <c r="X247" s="12"/>
      <c r="Y247" s="13"/>
      <c r="Z247" s="17" t="str">
        <f aca="false">IF(OR(C247="",X247=""),"",ROUND(((X247+Y247)-(C247+D247))*24,1))</f>
        <v/>
      </c>
      <c r="AA247" s="14"/>
      <c r="AB247" s="15"/>
      <c r="AC247" s="11"/>
      <c r="AD247" s="11"/>
    </row>
    <row r="248" customFormat="false" ht="15" hidden="false" customHeight="false" outlineLevel="0" collapsed="false">
      <c r="A248" s="10" t="str">
        <f aca="false">IF(AND(C248="",K248=""),"",ROW()-5)</f>
        <v/>
      </c>
      <c r="B248" s="11"/>
      <c r="C248" s="12"/>
      <c r="D248" s="13"/>
      <c r="E248" s="14"/>
      <c r="F248" s="11"/>
      <c r="G248" s="11"/>
      <c r="H248" s="11"/>
      <c r="I248" s="11"/>
      <c r="J248" s="11"/>
      <c r="K248" s="11"/>
      <c r="L248" s="15"/>
      <c r="M248" s="14"/>
      <c r="N248" s="14"/>
      <c r="O248" s="12"/>
      <c r="P248" s="11"/>
      <c r="Q248" s="11"/>
      <c r="R248" s="11"/>
      <c r="S248" s="11"/>
      <c r="T248" s="16"/>
      <c r="U248" s="16"/>
      <c r="V248" s="15"/>
      <c r="W248" s="15"/>
      <c r="X248" s="12"/>
      <c r="Y248" s="13"/>
      <c r="Z248" s="17" t="str">
        <f aca="false">IF(OR(C248="",X248=""),"",ROUND(((X248+Y248)-(C248+D248))*24,1))</f>
        <v/>
      </c>
      <c r="AA248" s="14"/>
      <c r="AB248" s="15"/>
      <c r="AC248" s="11"/>
      <c r="AD248" s="11"/>
    </row>
    <row r="249" customFormat="false" ht="15" hidden="false" customHeight="false" outlineLevel="0" collapsed="false">
      <c r="A249" s="10" t="str">
        <f aca="false">IF(AND(C249="",K249=""),"",ROW()-5)</f>
        <v/>
      </c>
      <c r="B249" s="11"/>
      <c r="C249" s="12"/>
      <c r="D249" s="13"/>
      <c r="E249" s="14"/>
      <c r="F249" s="11"/>
      <c r="G249" s="11"/>
      <c r="H249" s="11"/>
      <c r="I249" s="11"/>
      <c r="J249" s="11"/>
      <c r="K249" s="11"/>
      <c r="L249" s="15"/>
      <c r="M249" s="14"/>
      <c r="N249" s="14"/>
      <c r="O249" s="12"/>
      <c r="P249" s="11"/>
      <c r="Q249" s="11"/>
      <c r="R249" s="11"/>
      <c r="S249" s="11"/>
      <c r="T249" s="16"/>
      <c r="U249" s="16"/>
      <c r="V249" s="15"/>
      <c r="W249" s="15"/>
      <c r="X249" s="12"/>
      <c r="Y249" s="13"/>
      <c r="Z249" s="17" t="str">
        <f aca="false">IF(OR(C249="",X249=""),"",ROUND(((X249+Y249)-(C249+D249))*24,1))</f>
        <v/>
      </c>
      <c r="AA249" s="14"/>
      <c r="AB249" s="15"/>
      <c r="AC249" s="11"/>
      <c r="AD249" s="11"/>
    </row>
    <row r="250" customFormat="false" ht="15" hidden="false" customHeight="false" outlineLevel="0" collapsed="false">
      <c r="A250" s="10" t="str">
        <f aca="false">IF(AND(C250="",K250=""),"",ROW()-5)</f>
        <v/>
      </c>
      <c r="B250" s="11"/>
      <c r="C250" s="12"/>
      <c r="D250" s="13"/>
      <c r="E250" s="14"/>
      <c r="F250" s="11"/>
      <c r="G250" s="11"/>
      <c r="H250" s="11"/>
      <c r="I250" s="11"/>
      <c r="J250" s="11"/>
      <c r="K250" s="11"/>
      <c r="L250" s="15"/>
      <c r="M250" s="14"/>
      <c r="N250" s="14"/>
      <c r="O250" s="12"/>
      <c r="P250" s="11"/>
      <c r="Q250" s="11"/>
      <c r="R250" s="11"/>
      <c r="S250" s="11"/>
      <c r="T250" s="16"/>
      <c r="U250" s="16"/>
      <c r="V250" s="15"/>
      <c r="W250" s="15"/>
      <c r="X250" s="12"/>
      <c r="Y250" s="13"/>
      <c r="Z250" s="17" t="str">
        <f aca="false">IF(OR(C250="",X250=""),"",ROUND(((X250+Y250)-(C250+D250))*24,1))</f>
        <v/>
      </c>
      <c r="AA250" s="14"/>
      <c r="AB250" s="15"/>
      <c r="AC250" s="11"/>
      <c r="AD250" s="11"/>
    </row>
    <row r="251" customFormat="false" ht="15" hidden="false" customHeight="false" outlineLevel="0" collapsed="false">
      <c r="A251" s="10" t="str">
        <f aca="false">IF(AND(C251="",K251=""),"",ROW()-5)</f>
        <v/>
      </c>
      <c r="B251" s="11"/>
      <c r="C251" s="12"/>
      <c r="D251" s="13"/>
      <c r="E251" s="14"/>
      <c r="F251" s="11"/>
      <c r="G251" s="11"/>
      <c r="H251" s="11"/>
      <c r="I251" s="11"/>
      <c r="J251" s="11"/>
      <c r="K251" s="11"/>
      <c r="L251" s="15"/>
      <c r="M251" s="14"/>
      <c r="N251" s="14"/>
      <c r="O251" s="12"/>
      <c r="P251" s="11"/>
      <c r="Q251" s="11"/>
      <c r="R251" s="11"/>
      <c r="S251" s="11"/>
      <c r="T251" s="16"/>
      <c r="U251" s="16"/>
      <c r="V251" s="15"/>
      <c r="W251" s="15"/>
      <c r="X251" s="12"/>
      <c r="Y251" s="13"/>
      <c r="Z251" s="17" t="str">
        <f aca="false">IF(OR(C251="",X251=""),"",ROUND(((X251+Y251)-(C251+D251))*24,1))</f>
        <v/>
      </c>
      <c r="AA251" s="14"/>
      <c r="AB251" s="15"/>
      <c r="AC251" s="11"/>
      <c r="AD251" s="11"/>
    </row>
    <row r="252" customFormat="false" ht="15" hidden="false" customHeight="false" outlineLevel="0" collapsed="false">
      <c r="A252" s="10" t="str">
        <f aca="false">IF(AND(C252="",K252=""),"",ROW()-5)</f>
        <v/>
      </c>
      <c r="B252" s="11"/>
      <c r="C252" s="12"/>
      <c r="D252" s="13"/>
      <c r="E252" s="14"/>
      <c r="F252" s="11"/>
      <c r="G252" s="11"/>
      <c r="H252" s="11"/>
      <c r="I252" s="11"/>
      <c r="J252" s="11"/>
      <c r="K252" s="11"/>
      <c r="L252" s="15"/>
      <c r="M252" s="14"/>
      <c r="N252" s="14"/>
      <c r="O252" s="12"/>
      <c r="P252" s="11"/>
      <c r="Q252" s="11"/>
      <c r="R252" s="11"/>
      <c r="S252" s="11"/>
      <c r="T252" s="16"/>
      <c r="U252" s="16"/>
      <c r="V252" s="15"/>
      <c r="W252" s="15"/>
      <c r="X252" s="12"/>
      <c r="Y252" s="13"/>
      <c r="Z252" s="17" t="str">
        <f aca="false">IF(OR(C252="",X252=""),"",ROUND(((X252+Y252)-(C252+D252))*24,1))</f>
        <v/>
      </c>
      <c r="AA252" s="14"/>
      <c r="AB252" s="15"/>
      <c r="AC252" s="11"/>
      <c r="AD252" s="11"/>
    </row>
    <row r="253" customFormat="false" ht="15" hidden="false" customHeight="false" outlineLevel="0" collapsed="false">
      <c r="A253" s="10" t="str">
        <f aca="false">IF(AND(C253="",K253=""),"",ROW()-5)</f>
        <v/>
      </c>
      <c r="B253" s="11"/>
      <c r="C253" s="12"/>
      <c r="D253" s="13"/>
      <c r="E253" s="14"/>
      <c r="F253" s="11"/>
      <c r="G253" s="11"/>
      <c r="H253" s="11"/>
      <c r="I253" s="11"/>
      <c r="J253" s="11"/>
      <c r="K253" s="11"/>
      <c r="L253" s="15"/>
      <c r="M253" s="14"/>
      <c r="N253" s="14"/>
      <c r="O253" s="12"/>
      <c r="P253" s="11"/>
      <c r="Q253" s="11"/>
      <c r="R253" s="11"/>
      <c r="S253" s="11"/>
      <c r="T253" s="16"/>
      <c r="U253" s="16"/>
      <c r="V253" s="15"/>
      <c r="W253" s="15"/>
      <c r="X253" s="12"/>
      <c r="Y253" s="13"/>
      <c r="Z253" s="17" t="str">
        <f aca="false">IF(OR(C253="",X253=""),"",ROUND(((X253+Y253)-(C253+D253))*24,1))</f>
        <v/>
      </c>
      <c r="AA253" s="14"/>
      <c r="AB253" s="15"/>
      <c r="AC253" s="11"/>
      <c r="AD253" s="11"/>
    </row>
    <row r="254" customFormat="false" ht="15" hidden="false" customHeight="false" outlineLevel="0" collapsed="false">
      <c r="A254" s="10" t="str">
        <f aca="false">IF(AND(C254="",K254=""),"",ROW()-5)</f>
        <v/>
      </c>
      <c r="B254" s="11"/>
      <c r="C254" s="12"/>
      <c r="D254" s="13"/>
      <c r="E254" s="14"/>
      <c r="F254" s="11"/>
      <c r="G254" s="11"/>
      <c r="H254" s="11"/>
      <c r="I254" s="11"/>
      <c r="J254" s="11"/>
      <c r="K254" s="11"/>
      <c r="L254" s="15"/>
      <c r="M254" s="14"/>
      <c r="N254" s="14"/>
      <c r="O254" s="12"/>
      <c r="P254" s="11"/>
      <c r="Q254" s="11"/>
      <c r="R254" s="11"/>
      <c r="S254" s="11"/>
      <c r="T254" s="16"/>
      <c r="U254" s="16"/>
      <c r="V254" s="15"/>
      <c r="W254" s="15"/>
      <c r="X254" s="12"/>
      <c r="Y254" s="13"/>
      <c r="Z254" s="17" t="str">
        <f aca="false">IF(OR(C254="",X254=""),"",ROUND(((X254+Y254)-(C254+D254))*24,1))</f>
        <v/>
      </c>
      <c r="AA254" s="14"/>
      <c r="AB254" s="15"/>
      <c r="AC254" s="11"/>
      <c r="AD254" s="11"/>
    </row>
    <row r="255" customFormat="false" ht="15" hidden="false" customHeight="false" outlineLevel="0" collapsed="false">
      <c r="A255" s="10" t="str">
        <f aca="false">IF(AND(C255="",K255=""),"",ROW()-5)</f>
        <v/>
      </c>
      <c r="B255" s="11"/>
      <c r="C255" s="12"/>
      <c r="D255" s="13"/>
      <c r="E255" s="14"/>
      <c r="F255" s="11"/>
      <c r="G255" s="11"/>
      <c r="H255" s="11"/>
      <c r="I255" s="11"/>
      <c r="J255" s="11"/>
      <c r="K255" s="11"/>
      <c r="L255" s="15"/>
      <c r="M255" s="14"/>
      <c r="N255" s="14"/>
      <c r="O255" s="12"/>
      <c r="P255" s="11"/>
      <c r="Q255" s="11"/>
      <c r="R255" s="11"/>
      <c r="S255" s="11"/>
      <c r="T255" s="16"/>
      <c r="U255" s="16"/>
      <c r="V255" s="15"/>
      <c r="W255" s="15"/>
      <c r="X255" s="12"/>
      <c r="Y255" s="13"/>
      <c r="Z255" s="17" t="str">
        <f aca="false">IF(OR(C255="",X255=""),"",ROUND(((X255+Y255)-(C255+D255))*24,1))</f>
        <v/>
      </c>
      <c r="AA255" s="14"/>
      <c r="AB255" s="15"/>
      <c r="AC255" s="11"/>
      <c r="AD255" s="11"/>
    </row>
    <row r="256" customFormat="false" ht="15" hidden="false" customHeight="false" outlineLevel="0" collapsed="false">
      <c r="A256" s="10" t="str">
        <f aca="false">IF(AND(C256="",K256=""),"",ROW()-5)</f>
        <v/>
      </c>
      <c r="B256" s="11"/>
      <c r="C256" s="12"/>
      <c r="D256" s="13"/>
      <c r="E256" s="14"/>
      <c r="F256" s="11"/>
      <c r="G256" s="11"/>
      <c r="H256" s="11"/>
      <c r="I256" s="11"/>
      <c r="J256" s="11"/>
      <c r="K256" s="11"/>
      <c r="L256" s="15"/>
      <c r="M256" s="14"/>
      <c r="N256" s="14"/>
      <c r="O256" s="12"/>
      <c r="P256" s="11"/>
      <c r="Q256" s="11"/>
      <c r="R256" s="11"/>
      <c r="S256" s="11"/>
      <c r="T256" s="16"/>
      <c r="U256" s="16"/>
      <c r="V256" s="15"/>
      <c r="W256" s="15"/>
      <c r="X256" s="12"/>
      <c r="Y256" s="13"/>
      <c r="Z256" s="17" t="str">
        <f aca="false">IF(OR(C256="",X256=""),"",ROUND(((X256+Y256)-(C256+D256))*24,1))</f>
        <v/>
      </c>
      <c r="AA256" s="14"/>
      <c r="AB256" s="15"/>
      <c r="AC256" s="11"/>
      <c r="AD256" s="11"/>
    </row>
    <row r="257" customFormat="false" ht="15" hidden="false" customHeight="false" outlineLevel="0" collapsed="false">
      <c r="A257" s="10" t="str">
        <f aca="false">IF(AND(C257="",K257=""),"",ROW()-5)</f>
        <v/>
      </c>
      <c r="B257" s="11"/>
      <c r="C257" s="12"/>
      <c r="D257" s="13"/>
      <c r="E257" s="14"/>
      <c r="F257" s="11"/>
      <c r="G257" s="11"/>
      <c r="H257" s="11"/>
      <c r="I257" s="11"/>
      <c r="J257" s="11"/>
      <c r="K257" s="11"/>
      <c r="L257" s="15"/>
      <c r="M257" s="14"/>
      <c r="N257" s="14"/>
      <c r="O257" s="12"/>
      <c r="P257" s="11"/>
      <c r="Q257" s="11"/>
      <c r="R257" s="11"/>
      <c r="S257" s="11"/>
      <c r="T257" s="16"/>
      <c r="U257" s="16"/>
      <c r="V257" s="15"/>
      <c r="W257" s="15"/>
      <c r="X257" s="12"/>
      <c r="Y257" s="13"/>
      <c r="Z257" s="17" t="str">
        <f aca="false">IF(OR(C257="",X257=""),"",ROUND(((X257+Y257)-(C257+D257))*24,1))</f>
        <v/>
      </c>
      <c r="AA257" s="14"/>
      <c r="AB257" s="15"/>
      <c r="AC257" s="11"/>
      <c r="AD257" s="11"/>
    </row>
    <row r="258" customFormat="false" ht="15" hidden="false" customHeight="false" outlineLevel="0" collapsed="false">
      <c r="A258" s="10" t="str">
        <f aca="false">IF(AND(C258="",K258=""),"",ROW()-5)</f>
        <v/>
      </c>
      <c r="B258" s="11"/>
      <c r="C258" s="12"/>
      <c r="D258" s="13"/>
      <c r="E258" s="14"/>
      <c r="F258" s="11"/>
      <c r="G258" s="11"/>
      <c r="H258" s="11"/>
      <c r="I258" s="11"/>
      <c r="J258" s="11"/>
      <c r="K258" s="11"/>
      <c r="L258" s="15"/>
      <c r="M258" s="14"/>
      <c r="N258" s="14"/>
      <c r="O258" s="12"/>
      <c r="P258" s="11"/>
      <c r="Q258" s="11"/>
      <c r="R258" s="11"/>
      <c r="S258" s="11"/>
      <c r="T258" s="16"/>
      <c r="U258" s="16"/>
      <c r="V258" s="15"/>
      <c r="W258" s="15"/>
      <c r="X258" s="12"/>
      <c r="Y258" s="13"/>
      <c r="Z258" s="17" t="str">
        <f aca="false">IF(OR(C258="",X258=""),"",ROUND(((X258+Y258)-(C258+D258))*24,1))</f>
        <v/>
      </c>
      <c r="AA258" s="14"/>
      <c r="AB258" s="15"/>
      <c r="AC258" s="11"/>
      <c r="AD258" s="11"/>
    </row>
    <row r="259" customFormat="false" ht="15" hidden="false" customHeight="false" outlineLevel="0" collapsed="false">
      <c r="A259" s="10" t="str">
        <f aca="false">IF(AND(C259="",K259=""),"",ROW()-5)</f>
        <v/>
      </c>
      <c r="B259" s="11"/>
      <c r="C259" s="12"/>
      <c r="D259" s="13"/>
      <c r="E259" s="14"/>
      <c r="F259" s="11"/>
      <c r="G259" s="11"/>
      <c r="H259" s="11"/>
      <c r="I259" s="11"/>
      <c r="J259" s="11"/>
      <c r="K259" s="11"/>
      <c r="L259" s="15"/>
      <c r="M259" s="14"/>
      <c r="N259" s="14"/>
      <c r="O259" s="12"/>
      <c r="P259" s="11"/>
      <c r="Q259" s="11"/>
      <c r="R259" s="11"/>
      <c r="S259" s="11"/>
      <c r="T259" s="16"/>
      <c r="U259" s="16"/>
      <c r="V259" s="15"/>
      <c r="W259" s="15"/>
      <c r="X259" s="12"/>
      <c r="Y259" s="13"/>
      <c r="Z259" s="17" t="str">
        <f aca="false">IF(OR(C259="",X259=""),"",ROUND(((X259+Y259)-(C259+D259))*24,1))</f>
        <v/>
      </c>
      <c r="AA259" s="14"/>
      <c r="AB259" s="15"/>
      <c r="AC259" s="11"/>
      <c r="AD259" s="11"/>
    </row>
    <row r="260" customFormat="false" ht="15" hidden="false" customHeight="false" outlineLevel="0" collapsed="false">
      <c r="A260" s="10" t="str">
        <f aca="false">IF(AND(C260="",K260=""),"",ROW()-5)</f>
        <v/>
      </c>
      <c r="B260" s="11"/>
      <c r="C260" s="12"/>
      <c r="D260" s="13"/>
      <c r="E260" s="14"/>
      <c r="F260" s="11"/>
      <c r="G260" s="11"/>
      <c r="H260" s="11"/>
      <c r="I260" s="11"/>
      <c r="J260" s="11"/>
      <c r="K260" s="11"/>
      <c r="L260" s="15"/>
      <c r="M260" s="14"/>
      <c r="N260" s="14"/>
      <c r="O260" s="12"/>
      <c r="P260" s="11"/>
      <c r="Q260" s="11"/>
      <c r="R260" s="11"/>
      <c r="S260" s="11"/>
      <c r="T260" s="16"/>
      <c r="U260" s="16"/>
      <c r="V260" s="15"/>
      <c r="W260" s="15"/>
      <c r="X260" s="12"/>
      <c r="Y260" s="13"/>
      <c r="Z260" s="17" t="str">
        <f aca="false">IF(OR(C260="",X260=""),"",ROUND(((X260+Y260)-(C260+D260))*24,1))</f>
        <v/>
      </c>
      <c r="AA260" s="14"/>
      <c r="AB260" s="15"/>
      <c r="AC260" s="11"/>
      <c r="AD260" s="11"/>
    </row>
    <row r="261" customFormat="false" ht="15" hidden="false" customHeight="false" outlineLevel="0" collapsed="false">
      <c r="A261" s="10" t="str">
        <f aca="false">IF(AND(C261="",K261=""),"",ROW()-5)</f>
        <v/>
      </c>
      <c r="B261" s="11"/>
      <c r="C261" s="12"/>
      <c r="D261" s="13"/>
      <c r="E261" s="14"/>
      <c r="F261" s="11"/>
      <c r="G261" s="11"/>
      <c r="H261" s="11"/>
      <c r="I261" s="11"/>
      <c r="J261" s="11"/>
      <c r="K261" s="11"/>
      <c r="L261" s="15"/>
      <c r="M261" s="14"/>
      <c r="N261" s="14"/>
      <c r="O261" s="12"/>
      <c r="P261" s="11"/>
      <c r="Q261" s="11"/>
      <c r="R261" s="11"/>
      <c r="S261" s="11"/>
      <c r="T261" s="16"/>
      <c r="U261" s="16"/>
      <c r="V261" s="15"/>
      <c r="W261" s="15"/>
      <c r="X261" s="12"/>
      <c r="Y261" s="13"/>
      <c r="Z261" s="17" t="str">
        <f aca="false">IF(OR(C261="",X261=""),"",ROUND(((X261+Y261)-(C261+D261))*24,1))</f>
        <v/>
      </c>
      <c r="AA261" s="14"/>
      <c r="AB261" s="15"/>
      <c r="AC261" s="11"/>
      <c r="AD261" s="11"/>
    </row>
    <row r="262" customFormat="false" ht="15" hidden="false" customHeight="false" outlineLevel="0" collapsed="false">
      <c r="A262" s="10" t="str">
        <f aca="false">IF(AND(C262="",K262=""),"",ROW()-5)</f>
        <v/>
      </c>
      <c r="B262" s="11"/>
      <c r="C262" s="12"/>
      <c r="D262" s="13"/>
      <c r="E262" s="14"/>
      <c r="F262" s="11"/>
      <c r="G262" s="11"/>
      <c r="H262" s="11"/>
      <c r="I262" s="11"/>
      <c r="J262" s="11"/>
      <c r="K262" s="11"/>
      <c r="L262" s="15"/>
      <c r="M262" s="14"/>
      <c r="N262" s="14"/>
      <c r="O262" s="12"/>
      <c r="P262" s="11"/>
      <c r="Q262" s="11"/>
      <c r="R262" s="11"/>
      <c r="S262" s="11"/>
      <c r="T262" s="16"/>
      <c r="U262" s="16"/>
      <c r="V262" s="15"/>
      <c r="W262" s="15"/>
      <c r="X262" s="12"/>
      <c r="Y262" s="13"/>
      <c r="Z262" s="17" t="str">
        <f aca="false">IF(OR(C262="",X262=""),"",ROUND(((X262+Y262)-(C262+D262))*24,1))</f>
        <v/>
      </c>
      <c r="AA262" s="14"/>
      <c r="AB262" s="15"/>
      <c r="AC262" s="11"/>
      <c r="AD262" s="11"/>
    </row>
    <row r="263" customFormat="false" ht="15" hidden="false" customHeight="false" outlineLevel="0" collapsed="false">
      <c r="A263" s="10" t="str">
        <f aca="false">IF(AND(C263="",K263=""),"",ROW()-5)</f>
        <v/>
      </c>
      <c r="B263" s="11"/>
      <c r="C263" s="12"/>
      <c r="D263" s="13"/>
      <c r="E263" s="14"/>
      <c r="F263" s="11"/>
      <c r="G263" s="11"/>
      <c r="H263" s="11"/>
      <c r="I263" s="11"/>
      <c r="J263" s="11"/>
      <c r="K263" s="11"/>
      <c r="L263" s="15"/>
      <c r="M263" s="14"/>
      <c r="N263" s="14"/>
      <c r="O263" s="12"/>
      <c r="P263" s="11"/>
      <c r="Q263" s="11"/>
      <c r="R263" s="11"/>
      <c r="S263" s="11"/>
      <c r="T263" s="16"/>
      <c r="U263" s="16"/>
      <c r="V263" s="15"/>
      <c r="W263" s="15"/>
      <c r="X263" s="12"/>
      <c r="Y263" s="13"/>
      <c r="Z263" s="17" t="str">
        <f aca="false">IF(OR(C263="",X263=""),"",ROUND(((X263+Y263)-(C263+D263))*24,1))</f>
        <v/>
      </c>
      <c r="AA263" s="14"/>
      <c r="AB263" s="15"/>
      <c r="AC263" s="11"/>
      <c r="AD263" s="11"/>
    </row>
    <row r="264" customFormat="false" ht="15" hidden="false" customHeight="false" outlineLevel="0" collapsed="false">
      <c r="A264" s="10" t="str">
        <f aca="false">IF(AND(C264="",K264=""),"",ROW()-5)</f>
        <v/>
      </c>
      <c r="B264" s="11"/>
      <c r="C264" s="12"/>
      <c r="D264" s="13"/>
      <c r="E264" s="14"/>
      <c r="F264" s="11"/>
      <c r="G264" s="11"/>
      <c r="H264" s="11"/>
      <c r="I264" s="11"/>
      <c r="J264" s="11"/>
      <c r="K264" s="11"/>
      <c r="L264" s="15"/>
      <c r="M264" s="14"/>
      <c r="N264" s="14"/>
      <c r="O264" s="12"/>
      <c r="P264" s="11"/>
      <c r="Q264" s="11"/>
      <c r="R264" s="11"/>
      <c r="S264" s="11"/>
      <c r="T264" s="16"/>
      <c r="U264" s="16"/>
      <c r="V264" s="15"/>
      <c r="W264" s="15"/>
      <c r="X264" s="12"/>
      <c r="Y264" s="13"/>
      <c r="Z264" s="17" t="str">
        <f aca="false">IF(OR(C264="",X264=""),"",ROUND(((X264+Y264)-(C264+D264))*24,1))</f>
        <v/>
      </c>
      <c r="AA264" s="14"/>
      <c r="AB264" s="15"/>
      <c r="AC264" s="11"/>
      <c r="AD264" s="11"/>
    </row>
    <row r="265" customFormat="false" ht="15" hidden="false" customHeight="false" outlineLevel="0" collapsed="false">
      <c r="A265" s="10" t="str">
        <f aca="false">IF(AND(C265="",K265=""),"",ROW()-5)</f>
        <v/>
      </c>
      <c r="B265" s="11"/>
      <c r="C265" s="12"/>
      <c r="D265" s="13"/>
      <c r="E265" s="14"/>
      <c r="F265" s="11"/>
      <c r="G265" s="11"/>
      <c r="H265" s="11"/>
      <c r="I265" s="11"/>
      <c r="J265" s="11"/>
      <c r="K265" s="11"/>
      <c r="L265" s="15"/>
      <c r="M265" s="14"/>
      <c r="N265" s="14"/>
      <c r="O265" s="12"/>
      <c r="P265" s="11"/>
      <c r="Q265" s="11"/>
      <c r="R265" s="11"/>
      <c r="S265" s="11"/>
      <c r="T265" s="16"/>
      <c r="U265" s="16"/>
      <c r="V265" s="15"/>
      <c r="W265" s="15"/>
      <c r="X265" s="12"/>
      <c r="Y265" s="13"/>
      <c r="Z265" s="17" t="str">
        <f aca="false">IF(OR(C265="",X265=""),"",ROUND(((X265+Y265)-(C265+D265))*24,1))</f>
        <v/>
      </c>
      <c r="AA265" s="14"/>
      <c r="AB265" s="15"/>
      <c r="AC265" s="11"/>
      <c r="AD265" s="11"/>
    </row>
    <row r="266" customFormat="false" ht="15" hidden="false" customHeight="false" outlineLevel="0" collapsed="false">
      <c r="A266" s="10" t="str">
        <f aca="false">IF(AND(C266="",K266=""),"",ROW()-5)</f>
        <v/>
      </c>
      <c r="B266" s="11"/>
      <c r="C266" s="12"/>
      <c r="D266" s="13"/>
      <c r="E266" s="14"/>
      <c r="F266" s="11"/>
      <c r="G266" s="11"/>
      <c r="H266" s="11"/>
      <c r="I266" s="11"/>
      <c r="J266" s="11"/>
      <c r="K266" s="11"/>
      <c r="L266" s="15"/>
      <c r="M266" s="14"/>
      <c r="N266" s="14"/>
      <c r="O266" s="12"/>
      <c r="P266" s="11"/>
      <c r="Q266" s="11"/>
      <c r="R266" s="11"/>
      <c r="S266" s="11"/>
      <c r="T266" s="16"/>
      <c r="U266" s="16"/>
      <c r="V266" s="15"/>
      <c r="W266" s="15"/>
      <c r="X266" s="12"/>
      <c r="Y266" s="13"/>
      <c r="Z266" s="17" t="str">
        <f aca="false">IF(OR(C266="",X266=""),"",ROUND(((X266+Y266)-(C266+D266))*24,1))</f>
        <v/>
      </c>
      <c r="AA266" s="14"/>
      <c r="AB266" s="15"/>
      <c r="AC266" s="11"/>
      <c r="AD266" s="11"/>
    </row>
    <row r="267" customFormat="false" ht="15" hidden="false" customHeight="false" outlineLevel="0" collapsed="false">
      <c r="A267" s="10" t="str">
        <f aca="false">IF(AND(C267="",K267=""),"",ROW()-5)</f>
        <v/>
      </c>
      <c r="B267" s="11"/>
      <c r="C267" s="12"/>
      <c r="D267" s="13"/>
      <c r="E267" s="14"/>
      <c r="F267" s="11"/>
      <c r="G267" s="11"/>
      <c r="H267" s="11"/>
      <c r="I267" s="11"/>
      <c r="J267" s="11"/>
      <c r="K267" s="11"/>
      <c r="L267" s="15"/>
      <c r="M267" s="14"/>
      <c r="N267" s="14"/>
      <c r="O267" s="12"/>
      <c r="P267" s="11"/>
      <c r="Q267" s="11"/>
      <c r="R267" s="11"/>
      <c r="S267" s="11"/>
      <c r="T267" s="16"/>
      <c r="U267" s="16"/>
      <c r="V267" s="15"/>
      <c r="W267" s="15"/>
      <c r="X267" s="12"/>
      <c r="Y267" s="13"/>
      <c r="Z267" s="17" t="str">
        <f aca="false">IF(OR(C267="",X267=""),"",ROUND(((X267+Y267)-(C267+D267))*24,1))</f>
        <v/>
      </c>
      <c r="AA267" s="14"/>
      <c r="AB267" s="15"/>
      <c r="AC267" s="11"/>
      <c r="AD267" s="11"/>
    </row>
    <row r="268" customFormat="false" ht="15" hidden="false" customHeight="false" outlineLevel="0" collapsed="false">
      <c r="A268" s="10" t="str">
        <f aca="false">IF(AND(C268="",K268=""),"",ROW()-5)</f>
        <v/>
      </c>
      <c r="B268" s="11"/>
      <c r="C268" s="12"/>
      <c r="D268" s="13"/>
      <c r="E268" s="14"/>
      <c r="F268" s="11"/>
      <c r="G268" s="11"/>
      <c r="H268" s="11"/>
      <c r="I268" s="11"/>
      <c r="J268" s="11"/>
      <c r="K268" s="11"/>
      <c r="L268" s="15"/>
      <c r="M268" s="14"/>
      <c r="N268" s="14"/>
      <c r="O268" s="12"/>
      <c r="P268" s="11"/>
      <c r="Q268" s="11"/>
      <c r="R268" s="11"/>
      <c r="S268" s="11"/>
      <c r="T268" s="16"/>
      <c r="U268" s="16"/>
      <c r="V268" s="15"/>
      <c r="W268" s="15"/>
      <c r="X268" s="12"/>
      <c r="Y268" s="13"/>
      <c r="Z268" s="17" t="str">
        <f aca="false">IF(OR(C268="",X268=""),"",ROUND(((X268+Y268)-(C268+D268))*24,1))</f>
        <v/>
      </c>
      <c r="AA268" s="14"/>
      <c r="AB268" s="15"/>
      <c r="AC268" s="11"/>
      <c r="AD268" s="11"/>
    </row>
    <row r="269" customFormat="false" ht="15" hidden="false" customHeight="false" outlineLevel="0" collapsed="false">
      <c r="A269" s="10" t="str">
        <f aca="false">IF(AND(C269="",K269=""),"",ROW()-5)</f>
        <v/>
      </c>
      <c r="B269" s="11"/>
      <c r="C269" s="12"/>
      <c r="D269" s="13"/>
      <c r="E269" s="14"/>
      <c r="F269" s="11"/>
      <c r="G269" s="11"/>
      <c r="H269" s="11"/>
      <c r="I269" s="11"/>
      <c r="J269" s="11"/>
      <c r="K269" s="11"/>
      <c r="L269" s="15"/>
      <c r="M269" s="14"/>
      <c r="N269" s="14"/>
      <c r="O269" s="12"/>
      <c r="P269" s="11"/>
      <c r="Q269" s="11"/>
      <c r="R269" s="11"/>
      <c r="S269" s="11"/>
      <c r="T269" s="16"/>
      <c r="U269" s="16"/>
      <c r="V269" s="15"/>
      <c r="W269" s="15"/>
      <c r="X269" s="12"/>
      <c r="Y269" s="13"/>
      <c r="Z269" s="17" t="str">
        <f aca="false">IF(OR(C269="",X269=""),"",ROUND(((X269+Y269)-(C269+D269))*24,1))</f>
        <v/>
      </c>
      <c r="AA269" s="14"/>
      <c r="AB269" s="15"/>
      <c r="AC269" s="11"/>
      <c r="AD269" s="11"/>
    </row>
    <row r="270" customFormat="false" ht="15" hidden="false" customHeight="false" outlineLevel="0" collapsed="false">
      <c r="A270" s="10" t="str">
        <f aca="false">IF(AND(C270="",K270=""),"",ROW()-5)</f>
        <v/>
      </c>
      <c r="B270" s="11"/>
      <c r="C270" s="12"/>
      <c r="D270" s="13"/>
      <c r="E270" s="14"/>
      <c r="F270" s="11"/>
      <c r="G270" s="11"/>
      <c r="H270" s="11"/>
      <c r="I270" s="11"/>
      <c r="J270" s="11"/>
      <c r="K270" s="11"/>
      <c r="L270" s="15"/>
      <c r="M270" s="14"/>
      <c r="N270" s="14"/>
      <c r="O270" s="12"/>
      <c r="P270" s="11"/>
      <c r="Q270" s="11"/>
      <c r="R270" s="11"/>
      <c r="S270" s="11"/>
      <c r="T270" s="16"/>
      <c r="U270" s="16"/>
      <c r="V270" s="15"/>
      <c r="W270" s="15"/>
      <c r="X270" s="12"/>
      <c r="Y270" s="13"/>
      <c r="Z270" s="17" t="str">
        <f aca="false">IF(OR(C270="",X270=""),"",ROUND(((X270+Y270)-(C270+D270))*24,1))</f>
        <v/>
      </c>
      <c r="AA270" s="14"/>
      <c r="AB270" s="15"/>
      <c r="AC270" s="11"/>
      <c r="AD270" s="11"/>
    </row>
    <row r="271" customFormat="false" ht="15" hidden="false" customHeight="false" outlineLevel="0" collapsed="false">
      <c r="A271" s="10" t="str">
        <f aca="false">IF(AND(C271="",K271=""),"",ROW()-5)</f>
        <v/>
      </c>
      <c r="B271" s="11"/>
      <c r="C271" s="12"/>
      <c r="D271" s="13"/>
      <c r="E271" s="14"/>
      <c r="F271" s="11"/>
      <c r="G271" s="11"/>
      <c r="H271" s="11"/>
      <c r="I271" s="11"/>
      <c r="J271" s="11"/>
      <c r="K271" s="11"/>
      <c r="L271" s="15"/>
      <c r="M271" s="14"/>
      <c r="N271" s="14"/>
      <c r="O271" s="12"/>
      <c r="P271" s="11"/>
      <c r="Q271" s="11"/>
      <c r="R271" s="11"/>
      <c r="S271" s="11"/>
      <c r="T271" s="16"/>
      <c r="U271" s="16"/>
      <c r="V271" s="15"/>
      <c r="W271" s="15"/>
      <c r="X271" s="12"/>
      <c r="Y271" s="13"/>
      <c r="Z271" s="17" t="str">
        <f aca="false">IF(OR(C271="",X271=""),"",ROUND(((X271+Y271)-(C271+D271))*24,1))</f>
        <v/>
      </c>
      <c r="AA271" s="14"/>
      <c r="AB271" s="15"/>
      <c r="AC271" s="11"/>
      <c r="AD271" s="11"/>
    </row>
    <row r="272" customFormat="false" ht="15" hidden="false" customHeight="false" outlineLevel="0" collapsed="false">
      <c r="A272" s="10" t="str">
        <f aca="false">IF(AND(C272="",K272=""),"",ROW()-5)</f>
        <v/>
      </c>
      <c r="B272" s="11"/>
      <c r="C272" s="12"/>
      <c r="D272" s="13"/>
      <c r="E272" s="14"/>
      <c r="F272" s="11"/>
      <c r="G272" s="11"/>
      <c r="H272" s="11"/>
      <c r="I272" s="11"/>
      <c r="J272" s="11"/>
      <c r="K272" s="11"/>
      <c r="L272" s="15"/>
      <c r="M272" s="14"/>
      <c r="N272" s="14"/>
      <c r="O272" s="12"/>
      <c r="P272" s="11"/>
      <c r="Q272" s="11"/>
      <c r="R272" s="11"/>
      <c r="S272" s="11"/>
      <c r="T272" s="16"/>
      <c r="U272" s="16"/>
      <c r="V272" s="15"/>
      <c r="W272" s="15"/>
      <c r="X272" s="12"/>
      <c r="Y272" s="13"/>
      <c r="Z272" s="17" t="str">
        <f aca="false">IF(OR(C272="",X272=""),"",ROUND(((X272+Y272)-(C272+D272))*24,1))</f>
        <v/>
      </c>
      <c r="AA272" s="14"/>
      <c r="AB272" s="15"/>
      <c r="AC272" s="11"/>
      <c r="AD272" s="11"/>
    </row>
    <row r="273" customFormat="false" ht="15" hidden="false" customHeight="false" outlineLevel="0" collapsed="false">
      <c r="A273" s="10" t="str">
        <f aca="false">IF(AND(C273="",K273=""),"",ROW()-5)</f>
        <v/>
      </c>
      <c r="B273" s="11"/>
      <c r="C273" s="12"/>
      <c r="D273" s="13"/>
      <c r="E273" s="14"/>
      <c r="F273" s="11"/>
      <c r="G273" s="11"/>
      <c r="H273" s="11"/>
      <c r="I273" s="11"/>
      <c r="J273" s="11"/>
      <c r="K273" s="11"/>
      <c r="L273" s="15"/>
      <c r="M273" s="14"/>
      <c r="N273" s="14"/>
      <c r="O273" s="12"/>
      <c r="P273" s="11"/>
      <c r="Q273" s="11"/>
      <c r="R273" s="11"/>
      <c r="S273" s="11"/>
      <c r="T273" s="16"/>
      <c r="U273" s="16"/>
      <c r="V273" s="15"/>
      <c r="W273" s="15"/>
      <c r="X273" s="12"/>
      <c r="Y273" s="13"/>
      <c r="Z273" s="17" t="str">
        <f aca="false">IF(OR(C273="",X273=""),"",ROUND(((X273+Y273)-(C273+D273))*24,1))</f>
        <v/>
      </c>
      <c r="AA273" s="14"/>
      <c r="AB273" s="15"/>
      <c r="AC273" s="11"/>
      <c r="AD273" s="11"/>
    </row>
    <row r="274" customFormat="false" ht="15" hidden="false" customHeight="false" outlineLevel="0" collapsed="false">
      <c r="A274" s="10" t="str">
        <f aca="false">IF(AND(C274="",K274=""),"",ROW()-5)</f>
        <v/>
      </c>
      <c r="B274" s="11"/>
      <c r="C274" s="12"/>
      <c r="D274" s="13"/>
      <c r="E274" s="14"/>
      <c r="F274" s="11"/>
      <c r="G274" s="11"/>
      <c r="H274" s="11"/>
      <c r="I274" s="11"/>
      <c r="J274" s="11"/>
      <c r="K274" s="11"/>
      <c r="L274" s="15"/>
      <c r="M274" s="14"/>
      <c r="N274" s="14"/>
      <c r="O274" s="12"/>
      <c r="P274" s="11"/>
      <c r="Q274" s="11"/>
      <c r="R274" s="11"/>
      <c r="S274" s="11"/>
      <c r="T274" s="16"/>
      <c r="U274" s="16"/>
      <c r="V274" s="15"/>
      <c r="W274" s="15"/>
      <c r="X274" s="12"/>
      <c r="Y274" s="13"/>
      <c r="Z274" s="17" t="str">
        <f aca="false">IF(OR(C274="",X274=""),"",ROUND(((X274+Y274)-(C274+D274))*24,1))</f>
        <v/>
      </c>
      <c r="AA274" s="14"/>
      <c r="AB274" s="15"/>
      <c r="AC274" s="11"/>
      <c r="AD274" s="11"/>
    </row>
    <row r="275" customFormat="false" ht="15" hidden="false" customHeight="false" outlineLevel="0" collapsed="false">
      <c r="A275" s="10" t="str">
        <f aca="false">IF(AND(C275="",K275=""),"",ROW()-5)</f>
        <v/>
      </c>
      <c r="B275" s="11"/>
      <c r="C275" s="12"/>
      <c r="D275" s="13"/>
      <c r="E275" s="14"/>
      <c r="F275" s="11"/>
      <c r="G275" s="11"/>
      <c r="H275" s="11"/>
      <c r="I275" s="11"/>
      <c r="J275" s="11"/>
      <c r="K275" s="11"/>
      <c r="L275" s="15"/>
      <c r="M275" s="14"/>
      <c r="N275" s="14"/>
      <c r="O275" s="12"/>
      <c r="P275" s="11"/>
      <c r="Q275" s="11"/>
      <c r="R275" s="11"/>
      <c r="S275" s="11"/>
      <c r="T275" s="16"/>
      <c r="U275" s="16"/>
      <c r="V275" s="15"/>
      <c r="W275" s="15"/>
      <c r="X275" s="12"/>
      <c r="Y275" s="13"/>
      <c r="Z275" s="17" t="str">
        <f aca="false">IF(OR(C275="",X275=""),"",ROUND(((X275+Y275)-(C275+D275))*24,1))</f>
        <v/>
      </c>
      <c r="AA275" s="14"/>
      <c r="AB275" s="15"/>
      <c r="AC275" s="11"/>
      <c r="AD275" s="11"/>
    </row>
    <row r="276" customFormat="false" ht="15" hidden="false" customHeight="false" outlineLevel="0" collapsed="false">
      <c r="A276" s="10" t="str">
        <f aca="false">IF(AND(C276="",K276=""),"",ROW()-5)</f>
        <v/>
      </c>
      <c r="B276" s="11"/>
      <c r="C276" s="12"/>
      <c r="D276" s="13"/>
      <c r="E276" s="14"/>
      <c r="F276" s="11"/>
      <c r="G276" s="11"/>
      <c r="H276" s="11"/>
      <c r="I276" s="11"/>
      <c r="J276" s="11"/>
      <c r="K276" s="11"/>
      <c r="L276" s="15"/>
      <c r="M276" s="14"/>
      <c r="N276" s="14"/>
      <c r="O276" s="12"/>
      <c r="P276" s="11"/>
      <c r="Q276" s="11"/>
      <c r="R276" s="11"/>
      <c r="S276" s="11"/>
      <c r="T276" s="16"/>
      <c r="U276" s="16"/>
      <c r="V276" s="15"/>
      <c r="W276" s="15"/>
      <c r="X276" s="12"/>
      <c r="Y276" s="13"/>
      <c r="Z276" s="17" t="str">
        <f aca="false">IF(OR(C276="",X276=""),"",ROUND(((X276+Y276)-(C276+D276))*24,1))</f>
        <v/>
      </c>
      <c r="AA276" s="14"/>
      <c r="AB276" s="15"/>
      <c r="AC276" s="11"/>
      <c r="AD276" s="11"/>
    </row>
    <row r="277" customFormat="false" ht="15" hidden="false" customHeight="false" outlineLevel="0" collapsed="false">
      <c r="A277" s="10" t="str">
        <f aca="false">IF(AND(C277="",K277=""),"",ROW()-5)</f>
        <v/>
      </c>
      <c r="B277" s="11"/>
      <c r="C277" s="12"/>
      <c r="D277" s="13"/>
      <c r="E277" s="14"/>
      <c r="F277" s="11"/>
      <c r="G277" s="11"/>
      <c r="H277" s="11"/>
      <c r="I277" s="11"/>
      <c r="J277" s="11"/>
      <c r="K277" s="11"/>
      <c r="L277" s="15"/>
      <c r="M277" s="14"/>
      <c r="N277" s="14"/>
      <c r="O277" s="12"/>
      <c r="P277" s="11"/>
      <c r="Q277" s="11"/>
      <c r="R277" s="11"/>
      <c r="S277" s="11"/>
      <c r="T277" s="16"/>
      <c r="U277" s="16"/>
      <c r="V277" s="15"/>
      <c r="W277" s="15"/>
      <c r="X277" s="12"/>
      <c r="Y277" s="13"/>
      <c r="Z277" s="17" t="str">
        <f aca="false">IF(OR(C277="",X277=""),"",ROUND(((X277+Y277)-(C277+D277))*24,1))</f>
        <v/>
      </c>
      <c r="AA277" s="14"/>
      <c r="AB277" s="15"/>
      <c r="AC277" s="11"/>
      <c r="AD277" s="11"/>
    </row>
    <row r="278" customFormat="false" ht="15" hidden="false" customHeight="false" outlineLevel="0" collapsed="false">
      <c r="A278" s="10" t="str">
        <f aca="false">IF(AND(C278="",K278=""),"",ROW()-5)</f>
        <v/>
      </c>
      <c r="B278" s="11"/>
      <c r="C278" s="12"/>
      <c r="D278" s="13"/>
      <c r="E278" s="14"/>
      <c r="F278" s="11"/>
      <c r="G278" s="11"/>
      <c r="H278" s="11"/>
      <c r="I278" s="11"/>
      <c r="J278" s="11"/>
      <c r="K278" s="11"/>
      <c r="L278" s="15"/>
      <c r="M278" s="14"/>
      <c r="N278" s="14"/>
      <c r="O278" s="12"/>
      <c r="P278" s="11"/>
      <c r="Q278" s="11"/>
      <c r="R278" s="11"/>
      <c r="S278" s="11"/>
      <c r="T278" s="16"/>
      <c r="U278" s="16"/>
      <c r="V278" s="15"/>
      <c r="W278" s="15"/>
      <c r="X278" s="12"/>
      <c r="Y278" s="13"/>
      <c r="Z278" s="17" t="str">
        <f aca="false">IF(OR(C278="",X278=""),"",ROUND(((X278+Y278)-(C278+D278))*24,1))</f>
        <v/>
      </c>
      <c r="AA278" s="14"/>
      <c r="AB278" s="15"/>
      <c r="AC278" s="11"/>
      <c r="AD278" s="11"/>
    </row>
    <row r="279" customFormat="false" ht="15" hidden="false" customHeight="false" outlineLevel="0" collapsed="false">
      <c r="A279" s="10" t="str">
        <f aca="false">IF(AND(C279="",K279=""),"",ROW()-5)</f>
        <v/>
      </c>
      <c r="B279" s="11"/>
      <c r="C279" s="12"/>
      <c r="D279" s="13"/>
      <c r="E279" s="14"/>
      <c r="F279" s="11"/>
      <c r="G279" s="11"/>
      <c r="H279" s="11"/>
      <c r="I279" s="11"/>
      <c r="J279" s="11"/>
      <c r="K279" s="11"/>
      <c r="L279" s="15"/>
      <c r="M279" s="14"/>
      <c r="N279" s="14"/>
      <c r="O279" s="12"/>
      <c r="P279" s="11"/>
      <c r="Q279" s="11"/>
      <c r="R279" s="11"/>
      <c r="S279" s="11"/>
      <c r="T279" s="16"/>
      <c r="U279" s="16"/>
      <c r="V279" s="15"/>
      <c r="W279" s="15"/>
      <c r="X279" s="12"/>
      <c r="Y279" s="13"/>
      <c r="Z279" s="17" t="str">
        <f aca="false">IF(OR(C279="",X279=""),"",ROUND(((X279+Y279)-(C279+D279))*24,1))</f>
        <v/>
      </c>
      <c r="AA279" s="14"/>
      <c r="AB279" s="15"/>
      <c r="AC279" s="11"/>
      <c r="AD279" s="11"/>
    </row>
    <row r="280" customFormat="false" ht="15" hidden="false" customHeight="false" outlineLevel="0" collapsed="false">
      <c r="A280" s="10" t="str">
        <f aca="false">IF(AND(C280="",K280=""),"",ROW()-5)</f>
        <v/>
      </c>
      <c r="B280" s="11"/>
      <c r="C280" s="12"/>
      <c r="D280" s="13"/>
      <c r="E280" s="14"/>
      <c r="F280" s="11"/>
      <c r="G280" s="11"/>
      <c r="H280" s="11"/>
      <c r="I280" s="11"/>
      <c r="J280" s="11"/>
      <c r="K280" s="11"/>
      <c r="L280" s="15"/>
      <c r="M280" s="14"/>
      <c r="N280" s="14"/>
      <c r="O280" s="12"/>
      <c r="P280" s="11"/>
      <c r="Q280" s="11"/>
      <c r="R280" s="11"/>
      <c r="S280" s="11"/>
      <c r="T280" s="16"/>
      <c r="U280" s="16"/>
      <c r="V280" s="15"/>
      <c r="W280" s="15"/>
      <c r="X280" s="12"/>
      <c r="Y280" s="13"/>
      <c r="Z280" s="17" t="str">
        <f aca="false">IF(OR(C280="",X280=""),"",ROUND(((X280+Y280)-(C280+D280))*24,1))</f>
        <v/>
      </c>
      <c r="AA280" s="14"/>
      <c r="AB280" s="15"/>
      <c r="AC280" s="11"/>
      <c r="AD280" s="11"/>
    </row>
    <row r="281" customFormat="false" ht="15" hidden="false" customHeight="false" outlineLevel="0" collapsed="false">
      <c r="A281" s="10" t="str">
        <f aca="false">IF(AND(C281="",K281=""),"",ROW()-5)</f>
        <v/>
      </c>
      <c r="B281" s="11"/>
      <c r="C281" s="12"/>
      <c r="D281" s="13"/>
      <c r="E281" s="14"/>
      <c r="F281" s="11"/>
      <c r="G281" s="11"/>
      <c r="H281" s="11"/>
      <c r="I281" s="11"/>
      <c r="J281" s="11"/>
      <c r="K281" s="11"/>
      <c r="L281" s="15"/>
      <c r="M281" s="14"/>
      <c r="N281" s="14"/>
      <c r="O281" s="12"/>
      <c r="P281" s="11"/>
      <c r="Q281" s="11"/>
      <c r="R281" s="11"/>
      <c r="S281" s="11"/>
      <c r="T281" s="16"/>
      <c r="U281" s="16"/>
      <c r="V281" s="15"/>
      <c r="W281" s="15"/>
      <c r="X281" s="12"/>
      <c r="Y281" s="13"/>
      <c r="Z281" s="17" t="str">
        <f aca="false">IF(OR(C281="",X281=""),"",ROUND(((X281+Y281)-(C281+D281))*24,1))</f>
        <v/>
      </c>
      <c r="AA281" s="14"/>
      <c r="AB281" s="15"/>
      <c r="AC281" s="11"/>
      <c r="AD281" s="11"/>
    </row>
    <row r="282" customFormat="false" ht="15" hidden="false" customHeight="false" outlineLevel="0" collapsed="false">
      <c r="A282" s="10" t="str">
        <f aca="false">IF(AND(C282="",K282=""),"",ROW()-5)</f>
        <v/>
      </c>
      <c r="B282" s="11"/>
      <c r="C282" s="12"/>
      <c r="D282" s="13"/>
      <c r="E282" s="14"/>
      <c r="F282" s="11"/>
      <c r="G282" s="11"/>
      <c r="H282" s="11"/>
      <c r="I282" s="11"/>
      <c r="J282" s="11"/>
      <c r="K282" s="11"/>
      <c r="L282" s="15"/>
      <c r="M282" s="14"/>
      <c r="N282" s="14"/>
      <c r="O282" s="12"/>
      <c r="P282" s="11"/>
      <c r="Q282" s="11"/>
      <c r="R282" s="11"/>
      <c r="S282" s="11"/>
      <c r="T282" s="16"/>
      <c r="U282" s="16"/>
      <c r="V282" s="15"/>
      <c r="W282" s="15"/>
      <c r="X282" s="12"/>
      <c r="Y282" s="13"/>
      <c r="Z282" s="17" t="str">
        <f aca="false">IF(OR(C282="",X282=""),"",ROUND(((X282+Y282)-(C282+D282))*24,1))</f>
        <v/>
      </c>
      <c r="AA282" s="14"/>
      <c r="AB282" s="15"/>
      <c r="AC282" s="11"/>
      <c r="AD282" s="11"/>
    </row>
    <row r="283" customFormat="false" ht="15" hidden="false" customHeight="false" outlineLevel="0" collapsed="false">
      <c r="A283" s="10" t="str">
        <f aca="false">IF(AND(C283="",K283=""),"",ROW()-5)</f>
        <v/>
      </c>
      <c r="B283" s="11"/>
      <c r="C283" s="12"/>
      <c r="D283" s="13"/>
      <c r="E283" s="14"/>
      <c r="F283" s="11"/>
      <c r="G283" s="11"/>
      <c r="H283" s="11"/>
      <c r="I283" s="11"/>
      <c r="J283" s="11"/>
      <c r="K283" s="11"/>
      <c r="L283" s="15"/>
      <c r="M283" s="14"/>
      <c r="N283" s="14"/>
      <c r="O283" s="12"/>
      <c r="P283" s="11"/>
      <c r="Q283" s="11"/>
      <c r="R283" s="11"/>
      <c r="S283" s="11"/>
      <c r="T283" s="16"/>
      <c r="U283" s="16"/>
      <c r="V283" s="15"/>
      <c r="W283" s="15"/>
      <c r="X283" s="12"/>
      <c r="Y283" s="13"/>
      <c r="Z283" s="17" t="str">
        <f aca="false">IF(OR(C283="",X283=""),"",ROUND(((X283+Y283)-(C283+D283))*24,1))</f>
        <v/>
      </c>
      <c r="AA283" s="14"/>
      <c r="AB283" s="15"/>
      <c r="AC283" s="11"/>
      <c r="AD283" s="11"/>
    </row>
    <row r="284" customFormat="false" ht="15" hidden="false" customHeight="false" outlineLevel="0" collapsed="false">
      <c r="A284" s="10" t="str">
        <f aca="false">IF(AND(C284="",K284=""),"",ROW()-5)</f>
        <v/>
      </c>
      <c r="B284" s="11"/>
      <c r="C284" s="12"/>
      <c r="D284" s="13"/>
      <c r="E284" s="14"/>
      <c r="F284" s="11"/>
      <c r="G284" s="11"/>
      <c r="H284" s="11"/>
      <c r="I284" s="11"/>
      <c r="J284" s="11"/>
      <c r="K284" s="11"/>
      <c r="L284" s="15"/>
      <c r="M284" s="14"/>
      <c r="N284" s="14"/>
      <c r="O284" s="12"/>
      <c r="P284" s="11"/>
      <c r="Q284" s="11"/>
      <c r="R284" s="11"/>
      <c r="S284" s="11"/>
      <c r="T284" s="16"/>
      <c r="U284" s="16"/>
      <c r="V284" s="15"/>
      <c r="W284" s="15"/>
      <c r="X284" s="12"/>
      <c r="Y284" s="13"/>
      <c r="Z284" s="17" t="str">
        <f aca="false">IF(OR(C284="",X284=""),"",ROUND(((X284+Y284)-(C284+D284))*24,1))</f>
        <v/>
      </c>
      <c r="AA284" s="14"/>
      <c r="AB284" s="15"/>
      <c r="AC284" s="11"/>
      <c r="AD284" s="11"/>
    </row>
    <row r="285" customFormat="false" ht="15" hidden="false" customHeight="false" outlineLevel="0" collapsed="false">
      <c r="A285" s="10" t="str">
        <f aca="false">IF(AND(C285="",K285=""),"",ROW()-5)</f>
        <v/>
      </c>
      <c r="B285" s="11"/>
      <c r="C285" s="12"/>
      <c r="D285" s="13"/>
      <c r="E285" s="14"/>
      <c r="F285" s="11"/>
      <c r="G285" s="11"/>
      <c r="H285" s="11"/>
      <c r="I285" s="11"/>
      <c r="J285" s="11"/>
      <c r="K285" s="11"/>
      <c r="L285" s="15"/>
      <c r="M285" s="14"/>
      <c r="N285" s="14"/>
      <c r="O285" s="12"/>
      <c r="P285" s="11"/>
      <c r="Q285" s="11"/>
      <c r="R285" s="11"/>
      <c r="S285" s="11"/>
      <c r="T285" s="16"/>
      <c r="U285" s="16"/>
      <c r="V285" s="15"/>
      <c r="W285" s="15"/>
      <c r="X285" s="12"/>
      <c r="Y285" s="13"/>
      <c r="Z285" s="17" t="str">
        <f aca="false">IF(OR(C285="",X285=""),"",ROUND(((X285+Y285)-(C285+D285))*24,1))</f>
        <v/>
      </c>
      <c r="AA285" s="14"/>
      <c r="AB285" s="15"/>
      <c r="AC285" s="11"/>
      <c r="AD285" s="11"/>
    </row>
    <row r="286" customFormat="false" ht="15" hidden="false" customHeight="false" outlineLevel="0" collapsed="false">
      <c r="A286" s="10" t="str">
        <f aca="false">IF(AND(C286="",K286=""),"",ROW()-5)</f>
        <v/>
      </c>
      <c r="B286" s="11"/>
      <c r="C286" s="12"/>
      <c r="D286" s="13"/>
      <c r="E286" s="14"/>
      <c r="F286" s="11"/>
      <c r="G286" s="11"/>
      <c r="H286" s="11"/>
      <c r="I286" s="11"/>
      <c r="J286" s="11"/>
      <c r="K286" s="11"/>
      <c r="L286" s="15"/>
      <c r="M286" s="14"/>
      <c r="N286" s="14"/>
      <c r="O286" s="12"/>
      <c r="P286" s="11"/>
      <c r="Q286" s="11"/>
      <c r="R286" s="11"/>
      <c r="S286" s="11"/>
      <c r="T286" s="16"/>
      <c r="U286" s="16"/>
      <c r="V286" s="15"/>
      <c r="W286" s="15"/>
      <c r="X286" s="12"/>
      <c r="Y286" s="13"/>
      <c r="Z286" s="17" t="str">
        <f aca="false">IF(OR(C286="",X286=""),"",ROUND(((X286+Y286)-(C286+D286))*24,1))</f>
        <v/>
      </c>
      <c r="AA286" s="14"/>
      <c r="AB286" s="15"/>
      <c r="AC286" s="11"/>
      <c r="AD286" s="11"/>
    </row>
    <row r="287" customFormat="false" ht="15" hidden="false" customHeight="false" outlineLevel="0" collapsed="false">
      <c r="A287" s="10" t="str">
        <f aca="false">IF(AND(C287="",K287=""),"",ROW()-5)</f>
        <v/>
      </c>
      <c r="B287" s="11"/>
      <c r="C287" s="12"/>
      <c r="D287" s="13"/>
      <c r="E287" s="14"/>
      <c r="F287" s="11"/>
      <c r="G287" s="11"/>
      <c r="H287" s="11"/>
      <c r="I287" s="11"/>
      <c r="J287" s="11"/>
      <c r="K287" s="11"/>
      <c r="L287" s="15"/>
      <c r="M287" s="14"/>
      <c r="N287" s="14"/>
      <c r="O287" s="12"/>
      <c r="P287" s="11"/>
      <c r="Q287" s="11"/>
      <c r="R287" s="11"/>
      <c r="S287" s="11"/>
      <c r="T287" s="16"/>
      <c r="U287" s="16"/>
      <c r="V287" s="15"/>
      <c r="W287" s="15"/>
      <c r="X287" s="12"/>
      <c r="Y287" s="13"/>
      <c r="Z287" s="17" t="str">
        <f aca="false">IF(OR(C287="",X287=""),"",ROUND(((X287+Y287)-(C287+D287))*24,1))</f>
        <v/>
      </c>
      <c r="AA287" s="14"/>
      <c r="AB287" s="15"/>
      <c r="AC287" s="11"/>
      <c r="AD287" s="11"/>
    </row>
    <row r="288" customFormat="false" ht="15" hidden="false" customHeight="false" outlineLevel="0" collapsed="false">
      <c r="A288" s="10" t="str">
        <f aca="false">IF(AND(C288="",K288=""),"",ROW()-5)</f>
        <v/>
      </c>
      <c r="B288" s="11"/>
      <c r="C288" s="12"/>
      <c r="D288" s="13"/>
      <c r="E288" s="14"/>
      <c r="F288" s="11"/>
      <c r="G288" s="11"/>
      <c r="H288" s="11"/>
      <c r="I288" s="11"/>
      <c r="J288" s="11"/>
      <c r="K288" s="11"/>
      <c r="L288" s="15"/>
      <c r="M288" s="14"/>
      <c r="N288" s="14"/>
      <c r="O288" s="12"/>
      <c r="P288" s="11"/>
      <c r="Q288" s="11"/>
      <c r="R288" s="11"/>
      <c r="S288" s="11"/>
      <c r="T288" s="16"/>
      <c r="U288" s="16"/>
      <c r="V288" s="15"/>
      <c r="W288" s="15"/>
      <c r="X288" s="12"/>
      <c r="Y288" s="13"/>
      <c r="Z288" s="17" t="str">
        <f aca="false">IF(OR(C288="",X288=""),"",ROUND(((X288+Y288)-(C288+D288))*24,1))</f>
        <v/>
      </c>
      <c r="AA288" s="14"/>
      <c r="AB288" s="15"/>
      <c r="AC288" s="11"/>
      <c r="AD288" s="11"/>
    </row>
    <row r="289" customFormat="false" ht="15" hidden="false" customHeight="false" outlineLevel="0" collapsed="false">
      <c r="A289" s="10" t="str">
        <f aca="false">IF(AND(C289="",K289=""),"",ROW()-5)</f>
        <v/>
      </c>
      <c r="B289" s="11"/>
      <c r="C289" s="12"/>
      <c r="D289" s="13"/>
      <c r="E289" s="14"/>
      <c r="F289" s="11"/>
      <c r="G289" s="11"/>
      <c r="H289" s="11"/>
      <c r="I289" s="11"/>
      <c r="J289" s="11"/>
      <c r="K289" s="11"/>
      <c r="L289" s="15"/>
      <c r="M289" s="14"/>
      <c r="N289" s="14"/>
      <c r="O289" s="12"/>
      <c r="P289" s="11"/>
      <c r="Q289" s="11"/>
      <c r="R289" s="11"/>
      <c r="S289" s="11"/>
      <c r="T289" s="16"/>
      <c r="U289" s="16"/>
      <c r="V289" s="15"/>
      <c r="W289" s="15"/>
      <c r="X289" s="12"/>
      <c r="Y289" s="13"/>
      <c r="Z289" s="17" t="str">
        <f aca="false">IF(OR(C289="",X289=""),"",ROUND(((X289+Y289)-(C289+D289))*24,1))</f>
        <v/>
      </c>
      <c r="AA289" s="14"/>
      <c r="AB289" s="15"/>
      <c r="AC289" s="11"/>
      <c r="AD289" s="11"/>
    </row>
    <row r="290" customFormat="false" ht="15" hidden="false" customHeight="false" outlineLevel="0" collapsed="false">
      <c r="A290" s="10" t="str">
        <f aca="false">IF(AND(C290="",K290=""),"",ROW()-5)</f>
        <v/>
      </c>
      <c r="B290" s="11"/>
      <c r="C290" s="12"/>
      <c r="D290" s="13"/>
      <c r="E290" s="14"/>
      <c r="F290" s="11"/>
      <c r="G290" s="11"/>
      <c r="H290" s="11"/>
      <c r="I290" s="11"/>
      <c r="J290" s="11"/>
      <c r="K290" s="11"/>
      <c r="L290" s="15"/>
      <c r="M290" s="14"/>
      <c r="N290" s="14"/>
      <c r="O290" s="12"/>
      <c r="P290" s="11"/>
      <c r="Q290" s="11"/>
      <c r="R290" s="11"/>
      <c r="S290" s="11"/>
      <c r="T290" s="16"/>
      <c r="U290" s="16"/>
      <c r="V290" s="15"/>
      <c r="W290" s="15"/>
      <c r="X290" s="12"/>
      <c r="Y290" s="13"/>
      <c r="Z290" s="17" t="str">
        <f aca="false">IF(OR(C290="",X290=""),"",ROUND(((X290+Y290)-(C290+D290))*24,1))</f>
        <v/>
      </c>
      <c r="AA290" s="14"/>
      <c r="AB290" s="15"/>
      <c r="AC290" s="11"/>
      <c r="AD290" s="11"/>
    </row>
    <row r="291" customFormat="false" ht="15" hidden="false" customHeight="false" outlineLevel="0" collapsed="false">
      <c r="A291" s="10" t="str">
        <f aca="false">IF(AND(C291="",K291=""),"",ROW()-5)</f>
        <v/>
      </c>
      <c r="B291" s="11"/>
      <c r="C291" s="12"/>
      <c r="D291" s="13"/>
      <c r="E291" s="14"/>
      <c r="F291" s="11"/>
      <c r="G291" s="11"/>
      <c r="H291" s="11"/>
      <c r="I291" s="11"/>
      <c r="J291" s="11"/>
      <c r="K291" s="11"/>
      <c r="L291" s="15"/>
      <c r="M291" s="14"/>
      <c r="N291" s="14"/>
      <c r="O291" s="12"/>
      <c r="P291" s="11"/>
      <c r="Q291" s="11"/>
      <c r="R291" s="11"/>
      <c r="S291" s="11"/>
      <c r="T291" s="16"/>
      <c r="U291" s="16"/>
      <c r="V291" s="15"/>
      <c r="W291" s="15"/>
      <c r="X291" s="12"/>
      <c r="Y291" s="13"/>
      <c r="Z291" s="17" t="str">
        <f aca="false">IF(OR(C291="",X291=""),"",ROUND(((X291+Y291)-(C291+D291))*24,1))</f>
        <v/>
      </c>
      <c r="AA291" s="14"/>
      <c r="AB291" s="15"/>
      <c r="AC291" s="11"/>
      <c r="AD291" s="11"/>
    </row>
    <row r="292" customFormat="false" ht="15" hidden="false" customHeight="false" outlineLevel="0" collapsed="false">
      <c r="A292" s="10" t="str">
        <f aca="false">IF(AND(C292="",K292=""),"",ROW()-5)</f>
        <v/>
      </c>
      <c r="B292" s="11"/>
      <c r="C292" s="12"/>
      <c r="D292" s="13"/>
      <c r="E292" s="14"/>
      <c r="F292" s="11"/>
      <c r="G292" s="11"/>
      <c r="H292" s="11"/>
      <c r="I292" s="11"/>
      <c r="J292" s="11"/>
      <c r="K292" s="11"/>
      <c r="L292" s="15"/>
      <c r="M292" s="14"/>
      <c r="N292" s="14"/>
      <c r="O292" s="12"/>
      <c r="P292" s="11"/>
      <c r="Q292" s="11"/>
      <c r="R292" s="11"/>
      <c r="S292" s="11"/>
      <c r="T292" s="16"/>
      <c r="U292" s="16"/>
      <c r="V292" s="15"/>
      <c r="W292" s="15"/>
      <c r="X292" s="12"/>
      <c r="Y292" s="13"/>
      <c r="Z292" s="17" t="str">
        <f aca="false">IF(OR(C292="",X292=""),"",ROUND(((X292+Y292)-(C292+D292))*24,1))</f>
        <v/>
      </c>
      <c r="AA292" s="14"/>
      <c r="AB292" s="15"/>
      <c r="AC292" s="11"/>
      <c r="AD292" s="11"/>
    </row>
    <row r="293" customFormat="false" ht="15" hidden="false" customHeight="false" outlineLevel="0" collapsed="false">
      <c r="A293" s="10" t="str">
        <f aca="false">IF(AND(C293="",K293=""),"",ROW()-5)</f>
        <v/>
      </c>
      <c r="B293" s="11"/>
      <c r="C293" s="12"/>
      <c r="D293" s="13"/>
      <c r="E293" s="14"/>
      <c r="F293" s="11"/>
      <c r="G293" s="11"/>
      <c r="H293" s="11"/>
      <c r="I293" s="11"/>
      <c r="J293" s="11"/>
      <c r="K293" s="11"/>
      <c r="L293" s="15"/>
      <c r="M293" s="14"/>
      <c r="N293" s="14"/>
      <c r="O293" s="12"/>
      <c r="P293" s="11"/>
      <c r="Q293" s="11"/>
      <c r="R293" s="11"/>
      <c r="S293" s="11"/>
      <c r="T293" s="16"/>
      <c r="U293" s="16"/>
      <c r="V293" s="15"/>
      <c r="W293" s="15"/>
      <c r="X293" s="12"/>
      <c r="Y293" s="13"/>
      <c r="Z293" s="17" t="str">
        <f aca="false">IF(OR(C293="",X293=""),"",ROUND(((X293+Y293)-(C293+D293))*24,1))</f>
        <v/>
      </c>
      <c r="AA293" s="14"/>
      <c r="AB293" s="15"/>
      <c r="AC293" s="11"/>
      <c r="AD293" s="11"/>
    </row>
    <row r="294" customFormat="false" ht="15" hidden="false" customHeight="false" outlineLevel="0" collapsed="false">
      <c r="A294" s="10" t="str">
        <f aca="false">IF(AND(C294="",K294=""),"",ROW()-5)</f>
        <v/>
      </c>
      <c r="B294" s="11"/>
      <c r="C294" s="12"/>
      <c r="D294" s="13"/>
      <c r="E294" s="14"/>
      <c r="F294" s="11"/>
      <c r="G294" s="11"/>
      <c r="H294" s="11"/>
      <c r="I294" s="11"/>
      <c r="J294" s="11"/>
      <c r="K294" s="11"/>
      <c r="L294" s="15"/>
      <c r="M294" s="14"/>
      <c r="N294" s="14"/>
      <c r="O294" s="12"/>
      <c r="P294" s="11"/>
      <c r="Q294" s="11"/>
      <c r="R294" s="11"/>
      <c r="S294" s="11"/>
      <c r="T294" s="16"/>
      <c r="U294" s="16"/>
      <c r="V294" s="15"/>
      <c r="W294" s="15"/>
      <c r="X294" s="12"/>
      <c r="Y294" s="13"/>
      <c r="Z294" s="17" t="str">
        <f aca="false">IF(OR(C294="",X294=""),"",ROUND(((X294+Y294)-(C294+D294))*24,1))</f>
        <v/>
      </c>
      <c r="AA294" s="14"/>
      <c r="AB294" s="15"/>
      <c r="AC294" s="11"/>
      <c r="AD294" s="11"/>
    </row>
    <row r="295" customFormat="false" ht="15" hidden="false" customHeight="false" outlineLevel="0" collapsed="false">
      <c r="A295" s="10" t="str">
        <f aca="false">IF(AND(C295="",K295=""),"",ROW()-5)</f>
        <v/>
      </c>
      <c r="B295" s="11"/>
      <c r="C295" s="12"/>
      <c r="D295" s="13"/>
      <c r="E295" s="14"/>
      <c r="F295" s="11"/>
      <c r="G295" s="11"/>
      <c r="H295" s="11"/>
      <c r="I295" s="11"/>
      <c r="J295" s="11"/>
      <c r="K295" s="11"/>
      <c r="L295" s="15"/>
      <c r="M295" s="14"/>
      <c r="N295" s="14"/>
      <c r="O295" s="12"/>
      <c r="P295" s="11"/>
      <c r="Q295" s="11"/>
      <c r="R295" s="11"/>
      <c r="S295" s="11"/>
      <c r="T295" s="16"/>
      <c r="U295" s="16"/>
      <c r="V295" s="15"/>
      <c r="W295" s="15"/>
      <c r="X295" s="12"/>
      <c r="Y295" s="13"/>
      <c r="Z295" s="17" t="str">
        <f aca="false">IF(OR(C295="",X295=""),"",ROUND(((X295+Y295)-(C295+D295))*24,1))</f>
        <v/>
      </c>
      <c r="AA295" s="14"/>
      <c r="AB295" s="15"/>
      <c r="AC295" s="11"/>
      <c r="AD295" s="11"/>
    </row>
    <row r="296" customFormat="false" ht="15" hidden="false" customHeight="false" outlineLevel="0" collapsed="false">
      <c r="A296" s="10" t="str">
        <f aca="false">IF(AND(C296="",K296=""),"",ROW()-5)</f>
        <v/>
      </c>
      <c r="B296" s="11"/>
      <c r="C296" s="12"/>
      <c r="D296" s="13"/>
      <c r="E296" s="14"/>
      <c r="F296" s="11"/>
      <c r="G296" s="11"/>
      <c r="H296" s="11"/>
      <c r="I296" s="11"/>
      <c r="J296" s="11"/>
      <c r="K296" s="11"/>
      <c r="L296" s="15"/>
      <c r="M296" s="14"/>
      <c r="N296" s="14"/>
      <c r="O296" s="12"/>
      <c r="P296" s="11"/>
      <c r="Q296" s="11"/>
      <c r="R296" s="11"/>
      <c r="S296" s="11"/>
      <c r="T296" s="16"/>
      <c r="U296" s="16"/>
      <c r="V296" s="15"/>
      <c r="W296" s="15"/>
      <c r="X296" s="12"/>
      <c r="Y296" s="13"/>
      <c r="Z296" s="17" t="str">
        <f aca="false">IF(OR(C296="",X296=""),"",ROUND(((X296+Y296)-(C296+D296))*24,1))</f>
        <v/>
      </c>
      <c r="AA296" s="14"/>
      <c r="AB296" s="15"/>
      <c r="AC296" s="11"/>
      <c r="AD296" s="11"/>
    </row>
    <row r="297" customFormat="false" ht="15" hidden="false" customHeight="false" outlineLevel="0" collapsed="false">
      <c r="A297" s="10" t="str">
        <f aca="false">IF(AND(C297="",K297=""),"",ROW()-5)</f>
        <v/>
      </c>
      <c r="B297" s="11"/>
      <c r="C297" s="12"/>
      <c r="D297" s="13"/>
      <c r="E297" s="14"/>
      <c r="F297" s="11"/>
      <c r="G297" s="11"/>
      <c r="H297" s="11"/>
      <c r="I297" s="11"/>
      <c r="J297" s="11"/>
      <c r="K297" s="11"/>
      <c r="L297" s="15"/>
      <c r="M297" s="14"/>
      <c r="N297" s="14"/>
      <c r="O297" s="12"/>
      <c r="P297" s="11"/>
      <c r="Q297" s="11"/>
      <c r="R297" s="11"/>
      <c r="S297" s="11"/>
      <c r="T297" s="16"/>
      <c r="U297" s="16"/>
      <c r="V297" s="15"/>
      <c r="W297" s="15"/>
      <c r="X297" s="12"/>
      <c r="Y297" s="13"/>
      <c r="Z297" s="17" t="str">
        <f aca="false">IF(OR(C297="",X297=""),"",ROUND(((X297+Y297)-(C297+D297))*24,1))</f>
        <v/>
      </c>
      <c r="AA297" s="14"/>
      <c r="AB297" s="15"/>
      <c r="AC297" s="11"/>
      <c r="AD297" s="11"/>
    </row>
    <row r="298" customFormat="false" ht="15" hidden="false" customHeight="false" outlineLevel="0" collapsed="false">
      <c r="A298" s="10" t="str">
        <f aca="false">IF(AND(C298="",K298=""),"",ROW()-5)</f>
        <v/>
      </c>
      <c r="B298" s="11"/>
      <c r="C298" s="12"/>
      <c r="D298" s="13"/>
      <c r="E298" s="14"/>
      <c r="F298" s="11"/>
      <c r="G298" s="11"/>
      <c r="H298" s="11"/>
      <c r="I298" s="11"/>
      <c r="J298" s="11"/>
      <c r="K298" s="11"/>
      <c r="L298" s="15"/>
      <c r="M298" s="14"/>
      <c r="N298" s="14"/>
      <c r="O298" s="12"/>
      <c r="P298" s="11"/>
      <c r="Q298" s="11"/>
      <c r="R298" s="11"/>
      <c r="S298" s="11"/>
      <c r="T298" s="16"/>
      <c r="U298" s="16"/>
      <c r="V298" s="15"/>
      <c r="W298" s="15"/>
      <c r="X298" s="12"/>
      <c r="Y298" s="13"/>
      <c r="Z298" s="17" t="str">
        <f aca="false">IF(OR(C298="",X298=""),"",ROUND(((X298+Y298)-(C298+D298))*24,1))</f>
        <v/>
      </c>
      <c r="AA298" s="14"/>
      <c r="AB298" s="15"/>
      <c r="AC298" s="11"/>
      <c r="AD298" s="11"/>
    </row>
    <row r="299" customFormat="false" ht="15" hidden="false" customHeight="false" outlineLevel="0" collapsed="false">
      <c r="A299" s="10" t="str">
        <f aca="false">IF(AND(C299="",K299=""),"",ROW()-5)</f>
        <v/>
      </c>
      <c r="B299" s="11"/>
      <c r="C299" s="12"/>
      <c r="D299" s="13"/>
      <c r="E299" s="14"/>
      <c r="F299" s="11"/>
      <c r="G299" s="11"/>
      <c r="H299" s="11"/>
      <c r="I299" s="11"/>
      <c r="J299" s="11"/>
      <c r="K299" s="11"/>
      <c r="L299" s="15"/>
      <c r="M299" s="14"/>
      <c r="N299" s="14"/>
      <c r="O299" s="12"/>
      <c r="P299" s="11"/>
      <c r="Q299" s="11"/>
      <c r="R299" s="11"/>
      <c r="S299" s="11"/>
      <c r="T299" s="16"/>
      <c r="U299" s="16"/>
      <c r="V299" s="15"/>
      <c r="W299" s="15"/>
      <c r="X299" s="12"/>
      <c r="Y299" s="13"/>
      <c r="Z299" s="17" t="str">
        <f aca="false">IF(OR(C299="",X299=""),"",ROUND(((X299+Y299)-(C299+D299))*24,1))</f>
        <v/>
      </c>
      <c r="AA299" s="14"/>
      <c r="AB299" s="15"/>
      <c r="AC299" s="11"/>
      <c r="AD299" s="11"/>
    </row>
    <row r="300" customFormat="false" ht="15" hidden="false" customHeight="false" outlineLevel="0" collapsed="false">
      <c r="A300" s="10" t="str">
        <f aca="false">IF(AND(C300="",K300=""),"",ROW()-5)</f>
        <v/>
      </c>
      <c r="B300" s="11"/>
      <c r="C300" s="12"/>
      <c r="D300" s="13"/>
      <c r="E300" s="14"/>
      <c r="F300" s="11"/>
      <c r="G300" s="11"/>
      <c r="H300" s="11"/>
      <c r="I300" s="11"/>
      <c r="J300" s="11"/>
      <c r="K300" s="11"/>
      <c r="L300" s="15"/>
      <c r="M300" s="14"/>
      <c r="N300" s="14"/>
      <c r="O300" s="12"/>
      <c r="P300" s="11"/>
      <c r="Q300" s="11"/>
      <c r="R300" s="11"/>
      <c r="S300" s="11"/>
      <c r="T300" s="16"/>
      <c r="U300" s="16"/>
      <c r="V300" s="15"/>
      <c r="W300" s="15"/>
      <c r="X300" s="12"/>
      <c r="Y300" s="13"/>
      <c r="Z300" s="17" t="str">
        <f aca="false">IF(OR(C300="",X300=""),"",ROUND(((X300+Y300)-(C300+D300))*24,1))</f>
        <v/>
      </c>
      <c r="AA300" s="14"/>
      <c r="AB300" s="15"/>
      <c r="AC300" s="11"/>
      <c r="AD300" s="11"/>
    </row>
    <row r="301" customFormat="false" ht="15" hidden="false" customHeight="false" outlineLevel="0" collapsed="false">
      <c r="A301" s="10" t="str">
        <f aca="false">IF(AND(C301="",K301=""),"",ROW()-5)</f>
        <v/>
      </c>
      <c r="B301" s="11"/>
      <c r="C301" s="12"/>
      <c r="D301" s="13"/>
      <c r="E301" s="14"/>
      <c r="F301" s="11"/>
      <c r="G301" s="11"/>
      <c r="H301" s="11"/>
      <c r="I301" s="11"/>
      <c r="J301" s="11"/>
      <c r="K301" s="11"/>
      <c r="L301" s="15"/>
      <c r="M301" s="14"/>
      <c r="N301" s="14"/>
      <c r="O301" s="12"/>
      <c r="P301" s="11"/>
      <c r="Q301" s="11"/>
      <c r="R301" s="11"/>
      <c r="S301" s="11"/>
      <c r="T301" s="16"/>
      <c r="U301" s="16"/>
      <c r="V301" s="15"/>
      <c r="W301" s="15"/>
      <c r="X301" s="12"/>
      <c r="Y301" s="13"/>
      <c r="Z301" s="17" t="str">
        <f aca="false">IF(OR(C301="",X301=""),"",ROUND(((X301+Y301)-(C301+D301))*24,1))</f>
        <v/>
      </c>
      <c r="AA301" s="14"/>
      <c r="AB301" s="15"/>
      <c r="AC301" s="11"/>
      <c r="AD301" s="11"/>
    </row>
    <row r="302" customFormat="false" ht="15" hidden="false" customHeight="false" outlineLevel="0" collapsed="false">
      <c r="A302" s="10" t="str">
        <f aca="false">IF(AND(C302="",K302=""),"",ROW()-5)</f>
        <v/>
      </c>
      <c r="B302" s="11"/>
      <c r="C302" s="12"/>
      <c r="D302" s="13"/>
      <c r="E302" s="14"/>
      <c r="F302" s="11"/>
      <c r="G302" s="11"/>
      <c r="H302" s="11"/>
      <c r="I302" s="11"/>
      <c r="J302" s="11"/>
      <c r="K302" s="11"/>
      <c r="L302" s="15"/>
      <c r="M302" s="14"/>
      <c r="N302" s="14"/>
      <c r="O302" s="12"/>
      <c r="P302" s="11"/>
      <c r="Q302" s="11"/>
      <c r="R302" s="11"/>
      <c r="S302" s="11"/>
      <c r="T302" s="16"/>
      <c r="U302" s="16"/>
      <c r="V302" s="15"/>
      <c r="W302" s="15"/>
      <c r="X302" s="12"/>
      <c r="Y302" s="13"/>
      <c r="Z302" s="17" t="str">
        <f aca="false">IF(OR(C302="",X302=""),"",ROUND(((X302+Y302)-(C302+D302))*24,1))</f>
        <v/>
      </c>
      <c r="AA302" s="14"/>
      <c r="AB302" s="15"/>
      <c r="AC302" s="11"/>
      <c r="AD302" s="11"/>
    </row>
    <row r="303" customFormat="false" ht="15" hidden="false" customHeight="false" outlineLevel="0" collapsed="false">
      <c r="A303" s="10" t="str">
        <f aca="false">IF(AND(C303="",K303=""),"",ROW()-5)</f>
        <v/>
      </c>
      <c r="B303" s="11"/>
      <c r="C303" s="12"/>
      <c r="D303" s="13"/>
      <c r="E303" s="14"/>
      <c r="F303" s="11"/>
      <c r="G303" s="11"/>
      <c r="H303" s="11"/>
      <c r="I303" s="11"/>
      <c r="J303" s="11"/>
      <c r="K303" s="11"/>
      <c r="L303" s="15"/>
      <c r="M303" s="14"/>
      <c r="N303" s="14"/>
      <c r="O303" s="12"/>
      <c r="P303" s="11"/>
      <c r="Q303" s="11"/>
      <c r="R303" s="11"/>
      <c r="S303" s="11"/>
      <c r="T303" s="16"/>
      <c r="U303" s="16"/>
      <c r="V303" s="15"/>
      <c r="W303" s="15"/>
      <c r="X303" s="12"/>
      <c r="Y303" s="13"/>
      <c r="Z303" s="17" t="str">
        <f aca="false">IF(OR(C303="",X303=""),"",ROUND(((X303+Y303)-(C303+D303))*24,1))</f>
        <v/>
      </c>
      <c r="AA303" s="14"/>
      <c r="AB303" s="15"/>
      <c r="AC303" s="11"/>
      <c r="AD303" s="11"/>
    </row>
    <row r="304" customFormat="false" ht="15" hidden="false" customHeight="false" outlineLevel="0" collapsed="false">
      <c r="A304" s="10" t="str">
        <f aca="false">IF(AND(C304="",K304=""),"",ROW()-5)</f>
        <v/>
      </c>
      <c r="B304" s="11"/>
      <c r="C304" s="12"/>
      <c r="D304" s="13"/>
      <c r="E304" s="14"/>
      <c r="F304" s="11"/>
      <c r="G304" s="11"/>
      <c r="H304" s="11"/>
      <c r="I304" s="11"/>
      <c r="J304" s="11"/>
      <c r="K304" s="11"/>
      <c r="L304" s="15"/>
      <c r="M304" s="14"/>
      <c r="N304" s="14"/>
      <c r="O304" s="12"/>
      <c r="P304" s="11"/>
      <c r="Q304" s="11"/>
      <c r="R304" s="11"/>
      <c r="S304" s="11"/>
      <c r="T304" s="16"/>
      <c r="U304" s="16"/>
      <c r="V304" s="15"/>
      <c r="W304" s="15"/>
      <c r="X304" s="12"/>
      <c r="Y304" s="13"/>
      <c r="Z304" s="17" t="str">
        <f aca="false">IF(OR(C304="",X304=""),"",ROUND(((X304+Y304)-(C304+D304))*24,1))</f>
        <v/>
      </c>
      <c r="AA304" s="14"/>
      <c r="AB304" s="15"/>
      <c r="AC304" s="11"/>
      <c r="AD304" s="11"/>
    </row>
    <row r="305" customFormat="false" ht="15" hidden="false" customHeight="false" outlineLevel="0" collapsed="false">
      <c r="A305" s="10" t="str">
        <f aca="false">IF(AND(C305="",K305=""),"",ROW()-5)</f>
        <v/>
      </c>
      <c r="B305" s="11"/>
      <c r="C305" s="12"/>
      <c r="D305" s="13"/>
      <c r="E305" s="14"/>
      <c r="F305" s="11"/>
      <c r="G305" s="11"/>
      <c r="H305" s="11"/>
      <c r="I305" s="11"/>
      <c r="J305" s="11"/>
      <c r="K305" s="11"/>
      <c r="L305" s="15"/>
      <c r="M305" s="14"/>
      <c r="N305" s="14"/>
      <c r="O305" s="12"/>
      <c r="P305" s="11"/>
      <c r="Q305" s="11"/>
      <c r="R305" s="11"/>
      <c r="S305" s="11"/>
      <c r="T305" s="16"/>
      <c r="U305" s="16"/>
      <c r="V305" s="15"/>
      <c r="W305" s="15"/>
      <c r="X305" s="12"/>
      <c r="Y305" s="13"/>
      <c r="Z305" s="17" t="str">
        <f aca="false">IF(OR(C305="",X305=""),"",ROUND(((X305+Y305)-(C305+D305))*24,1))</f>
        <v/>
      </c>
      <c r="AA305" s="14"/>
      <c r="AB305" s="15"/>
      <c r="AC305" s="11"/>
      <c r="AD305" s="11"/>
    </row>
  </sheetData>
  <autoFilter ref="A5:AD305"/>
  <mergeCells count="2">
    <mergeCell ref="B4:E4"/>
    <mergeCell ref="G4:I4"/>
  </mergeCells>
  <conditionalFormatting sqref="AA6:AA305">
    <cfRule type="expression" priority="2" aboveAverage="0" equalAverage="0" bottom="0" percent="0" rank="0" text="" dxfId="5">
      <formula>$AA6="Operativo"</formula>
    </cfRule>
    <cfRule type="expression" priority="3" aboveAverage="0" equalAverage="0" bottom="0" percent="0" rank="0" text="" dxfId="6">
      <formula>$AA6="En reparación"</formula>
    </cfRule>
    <cfRule type="expression" priority="4" aboveAverage="0" equalAverage="0" bottom="0" percent="0" rank="0" text="" dxfId="7">
      <formula>$AA6="En garantía con GHC"</formula>
    </cfRule>
    <cfRule type="expression" priority="5" aboveAverage="0" equalAverage="0" bottom="0" percent="0" rank="0" text="" dxfId="8">
      <formula>$AA6="Fuera de servicio"</formula>
    </cfRule>
    <cfRule type="expression" priority="6" aboveAverage="0" equalAverage="0" bottom="0" percent="0" rank="0" text="" dxfId="9">
      <formula>$AA6="Dado de baja"</formula>
    </cfRule>
  </conditionalFormatting>
  <conditionalFormatting sqref="L6:L305">
    <cfRule type="expression" priority="7" aboveAverage="0" equalAverage="0" bottom="0" percent="0" rank="0" text="" dxfId="8">
      <formula>$L6="Alta"</formula>
    </cfRule>
    <cfRule type="expression" priority="8" aboveAverage="0" equalAverage="0" bottom="0" percent="0" rank="0" text="" dxfId="6">
      <formula>$L6="Media"</formula>
    </cfRule>
    <cfRule type="expression" priority="9" aboveAverage="0" equalAverage="0" bottom="0" percent="0" rank="0" text="" dxfId="5">
      <formula>$L6="Baja"</formula>
    </cfRule>
  </conditionalFormatting>
  <conditionalFormatting sqref="X6:X305">
    <cfRule type="expression" priority="10" aboveAverage="0" equalAverage="0" bottom="0" percent="0" rank="0" text="" dxfId="8">
      <formula>AND($X6&lt;&gt;"",$X6&lt;$C6)</formula>
    </cfRule>
  </conditionalFormatting>
  <dataValidations count="13">
    <dataValidation allowBlank="true" error="Seleccione un valor de la lista." errorStyle="stop" errorTitle="Valor no válido" operator="between" showDropDown="false" showErrorMessage="true" showInputMessage="false" sqref="E6:E305" type="list">
      <formula1>Listas!$A$2:$A$7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L6:L305" type="list">
      <formula1>Listas!$B$2:$B$4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M6:M305" type="list">
      <formula1>Listas!$C$2:$C$13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N6:N305" type="list">
      <formula1>Listas!$D$2:$D$7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V6:V305" type="list">
      <formula1>Listas!$F$2:$F$3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W6:W305" type="list">
      <formula1>Listas!$F$2:$F$3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AA6:AA305" type="list">
      <formula1>Listas!$E$2:$E$6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AB6:AB305" type="list">
      <formula1>Listas!$G$2:$G$4</formula1>
      <formula2>0</formula2>
    </dataValidation>
    <dataValidation allowBlank="true" error="Ingrese una fecha válida (dd/mm/aaaa)." errorStyle="stop" operator="between" showDropDown="false" showErrorMessage="true" showInputMessage="false" sqref="C6:C305" type="date">
      <formula1>DATE(2015,1,1)</formula1>
      <formula2>DATE(2100,12,31)</formula2>
    </dataValidation>
    <dataValidation allowBlank="true" error="Ingrese una fecha válida (dd/mm/aaaa)." errorStyle="stop" operator="between" showDropDown="false" showErrorMessage="true" showInputMessage="false" sqref="O6:O305" type="date">
      <formula1>DATE(2015,1,1)</formula1>
      <formula2>DATE(2100,12,31)</formula2>
    </dataValidation>
    <dataValidation allowBlank="true" error="Ingrese una fecha válida (dd/mm/aaaa)." errorStyle="stop" operator="between" showDropDown="false" showErrorMessage="true" showInputMessage="false" sqref="X6:X305" type="date">
      <formula1>DATE(2015,1,1)</formula1>
      <formula2>DATE(2100,12,31)</formula2>
    </dataValidation>
    <dataValidation allowBlank="true" error="Ingrese una hora válida (hh:mm)." errorStyle="stop" operator="between" showDropDown="false" showErrorMessage="true" showInputMessage="false" sqref="D6:D305 Y6:Y305" type="time">
      <formula1>0</formula1>
      <formula2>0.999988</formula2>
    </dataValidation>
    <dataValidation allowBlank="true" error="Ingrese solo el valor numérico, sin puntos ni símbolos." errorStyle="stop" operator="greaterThanOrEqual" showDropDown="false" showErrorMessage="true" showInputMessage="false" sqref="T6:U3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4"/>
  </cols>
  <sheetData>
    <row r="1" customFormat="false" ht="36" hidden="false" customHeight="true" outlineLevel="0" collapsed="false">
      <c r="B1" s="1" t="s">
        <v>63</v>
      </c>
    </row>
    <row r="2" customFormat="false" ht="15" hidden="false" customHeight="false" outlineLevel="0" collapsed="false">
      <c r="B2" s="2" t="s">
        <v>64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8" t="s">
        <v>65</v>
      </c>
      <c r="B5" s="19" t="s">
        <v>66</v>
      </c>
    </row>
    <row r="6" customFormat="false" ht="15" hidden="false" customHeight="false" outlineLevel="0" collapsed="false">
      <c r="A6" s="20" t="s">
        <v>67</v>
      </c>
      <c r="B6" s="21" t="n">
        <f aca="false">COUNT(Registro!$A$6:$A$305)</f>
        <v>0</v>
      </c>
    </row>
    <row r="7" customFormat="false" ht="15" hidden="false" customHeight="false" outlineLevel="0" collapsed="false">
      <c r="A7" s="20" t="s">
        <v>68</v>
      </c>
      <c r="B7" s="21" t="n">
        <f aca="false">COUNTIF(Registro!$L$6:$L$305,"Alta")</f>
        <v>0</v>
      </c>
    </row>
    <row r="8" customFormat="false" ht="15" hidden="false" customHeight="false" outlineLevel="0" collapsed="false">
      <c r="A8" s="20" t="s">
        <v>69</v>
      </c>
      <c r="B8" s="21" t="n">
        <f aca="false">COUNTIF(Registro!$L$6:$L$305,"Media")</f>
        <v>0</v>
      </c>
    </row>
    <row r="9" customFormat="false" ht="15" hidden="false" customHeight="false" outlineLevel="0" collapsed="false">
      <c r="A9" s="20" t="s">
        <v>70</v>
      </c>
      <c r="B9" s="21" t="n">
        <f aca="false">COUNTIF(Registro!$L$6:$L$305,"Baja")</f>
        <v>0</v>
      </c>
    </row>
    <row r="10" customFormat="false" ht="15" hidden="false" customHeight="false" outlineLevel="0" collapsed="false">
      <c r="A10" s="20" t="s">
        <v>71</v>
      </c>
      <c r="B10" s="21" t="n">
        <f aca="false">COUNTIF(Registro!$AA$6:$AA$305,"Operativo")</f>
        <v>0</v>
      </c>
    </row>
    <row r="11" customFormat="false" ht="15" hidden="false" customHeight="false" outlineLevel="0" collapsed="false">
      <c r="A11" s="20" t="s">
        <v>72</v>
      </c>
      <c r="B11" s="21" t="n">
        <f aca="false">COUNTIF(Registro!$AA$6:$AA$305,"En reparación")+COUNTIF(Registro!$AA$6:$AA$305,"En garantía con GHC")</f>
        <v>0</v>
      </c>
    </row>
    <row r="12" customFormat="false" ht="15" hidden="false" customHeight="false" outlineLevel="0" collapsed="false">
      <c r="A12" s="20" t="s">
        <v>73</v>
      </c>
      <c r="B12" s="21" t="n">
        <f aca="false">COUNTIF(Registro!$AA$6:$AA$305,"Fuera de servicio")</f>
        <v>0</v>
      </c>
    </row>
    <row r="13" customFormat="false" ht="15" hidden="false" customHeight="false" outlineLevel="0" collapsed="false">
      <c r="A13" s="20" t="s">
        <v>74</v>
      </c>
      <c r="B13" s="21" t="n">
        <f aca="false">COUNTIF(Registro!$AA$6:$AA$305,"Dado de baja")</f>
        <v>0</v>
      </c>
    </row>
    <row r="14" customFormat="false" ht="15" hidden="false" customHeight="false" outlineLevel="0" collapsed="false">
      <c r="A14" s="20" t="s">
        <v>75</v>
      </c>
      <c r="B14" s="22" t="n">
        <f aca="false">SUM(Registro!$Z$6:$Z$305)</f>
        <v>0</v>
      </c>
    </row>
    <row r="15" customFormat="false" ht="15" hidden="false" customHeight="false" outlineLevel="0" collapsed="false">
      <c r="A15" s="20" t="s">
        <v>76</v>
      </c>
      <c r="B15" s="22" t="n">
        <f aca="false">IFERROR(AVERAGE(Registro!$Z$6:$Z$305),0)</f>
        <v>0</v>
      </c>
    </row>
    <row r="16" customFormat="false" ht="15" hidden="false" customHeight="false" outlineLevel="0" collapsed="false">
      <c r="A16" s="20" t="s">
        <v>77</v>
      </c>
      <c r="B16" s="21" t="n">
        <f aca="false">COUNTIF(Registro!$V$6:$V$305,"Sí")</f>
        <v>0</v>
      </c>
    </row>
    <row r="17" customFormat="false" ht="15" hidden="false" customHeight="false" outlineLevel="0" collapsed="false">
      <c r="A17" s="20" t="s">
        <v>78</v>
      </c>
      <c r="B17" s="21" t="n">
        <f aca="false">COUNTIF(Registro!$AB$6:$AB$305,"Sí")</f>
        <v>0</v>
      </c>
    </row>
    <row r="18" customFormat="false" ht="15" hidden="false" customHeight="false" outlineLevel="0" collapsed="false">
      <c r="A18" s="20" t="s">
        <v>79</v>
      </c>
      <c r="B18" s="21" t="n">
        <f aca="false">COUNTIF(Registro!$W$6:$W$305,"No")</f>
        <v>0</v>
      </c>
    </row>
    <row r="19" customFormat="false" ht="15" hidden="false" customHeight="false" outlineLevel="0" collapsed="false">
      <c r="A19" s="20" t="s">
        <v>80</v>
      </c>
      <c r="B19" s="23" t="n">
        <f aca="false">SUM(Registro!$T$6:$T$305)</f>
        <v>0</v>
      </c>
    </row>
    <row r="20" customFormat="false" ht="15" hidden="false" customHeight="false" outlineLevel="0" collapsed="false">
      <c r="A20" s="20" t="s">
        <v>81</v>
      </c>
      <c r="B20" s="23" t="n">
        <f aca="false">SUM(Registro!$U$6:$U$305)</f>
        <v>0</v>
      </c>
    </row>
    <row r="21" customFormat="false" ht="15" hidden="false" customHeight="false" outlineLevel="0" collapsed="false">
      <c r="A21" s="20" t="s">
        <v>82</v>
      </c>
      <c r="B21" s="23" t="n">
        <f aca="false">SUM(Registro!$T$6:$T$305)+SUM(Registro!$U$6:$U$305)</f>
        <v>0</v>
      </c>
    </row>
    <row r="23" customFormat="false" ht="15" hidden="false" customHeight="false" outlineLevel="0" collapsed="false">
      <c r="A23" s="18" t="s">
        <v>83</v>
      </c>
      <c r="B23" s="19" t="s">
        <v>84</v>
      </c>
      <c r="C23" s="19" t="s">
        <v>85</v>
      </c>
      <c r="D23" s="19" t="s">
        <v>86</v>
      </c>
    </row>
    <row r="24" customFormat="false" ht="15" hidden="false" customHeight="false" outlineLevel="0" collapsed="false">
      <c r="A24" s="20" t="s">
        <v>87</v>
      </c>
      <c r="B24" s="21" t="n">
        <f aca="false">COUNTIF(Registro!$E$6:$E$305,"Tauro")</f>
        <v>0</v>
      </c>
      <c r="C24" s="24" t="n">
        <f aca="false">SUMIF(Registro!$E$6:$E$305,"Tauro",Registro!$Z$6:$Z$305)</f>
        <v>0</v>
      </c>
      <c r="D24" s="25" t="n">
        <f aca="false">SUMIF(Registro!$E$6:$E$305,"Tauro",Registro!$T$6:$T$305)+SUMIF(Registro!$E$6:$E$305,"Tauro",Registro!$U$6:$U$305)</f>
        <v>0</v>
      </c>
    </row>
    <row r="25" customFormat="false" ht="15" hidden="false" customHeight="false" outlineLevel="0" collapsed="false">
      <c r="A25" s="20" t="s">
        <v>88</v>
      </c>
      <c r="B25" s="21" t="n">
        <f aca="false">COUNTIF(Registro!$E$6:$E$305,"Virgo II")</f>
        <v>0</v>
      </c>
      <c r="C25" s="24" t="n">
        <f aca="false">SUMIF(Registro!$E$6:$E$305,"Virgo II",Registro!$Z$6:$Z$305)</f>
        <v>0</v>
      </c>
      <c r="D25" s="25" t="n">
        <f aca="false">SUMIF(Registro!$E$6:$E$305,"Virgo II",Registro!$T$6:$T$305)+SUMIF(Registro!$E$6:$E$305,"Virgo II",Registro!$U$6:$U$305)</f>
        <v>0</v>
      </c>
    </row>
    <row r="26" customFormat="false" ht="15" hidden="false" customHeight="false" outlineLevel="0" collapsed="false">
      <c r="A26" s="20" t="s">
        <v>89</v>
      </c>
      <c r="B26" s="21" t="n">
        <f aca="false">COUNTIF(Registro!$E$6:$E$305,"Virgo Auto")</f>
        <v>0</v>
      </c>
      <c r="C26" s="24" t="n">
        <f aca="false">SUMIF(Registro!$E$6:$E$305,"Virgo Auto",Registro!$Z$6:$Z$305)</f>
        <v>0</v>
      </c>
      <c r="D26" s="25" t="n">
        <f aca="false">SUMIF(Registro!$E$6:$E$305,"Virgo Auto",Registro!$T$6:$T$305)+SUMIF(Registro!$E$6:$E$305,"Virgo Auto",Registro!$U$6:$U$305)</f>
        <v>0</v>
      </c>
    </row>
    <row r="27" customFormat="false" ht="15" hidden="false" customHeight="false" outlineLevel="0" collapsed="false">
      <c r="A27" s="20" t="s">
        <v>90</v>
      </c>
      <c r="B27" s="21" t="n">
        <f aca="false">COUNTIF(Registro!$E$6:$E$305,"Aries 2500")</f>
        <v>0</v>
      </c>
      <c r="C27" s="24" t="n">
        <f aca="false">SUMIF(Registro!$E$6:$E$305,"Aries 2500",Registro!$Z$6:$Z$305)</f>
        <v>0</v>
      </c>
      <c r="D27" s="25" t="n">
        <f aca="false">SUMIF(Registro!$E$6:$E$305,"Aries 2500",Registro!$T$6:$T$305)+SUMIF(Registro!$E$6:$E$305,"Aries 2500",Registro!$U$6:$U$305)</f>
        <v>0</v>
      </c>
    </row>
    <row r="28" customFormat="false" ht="15" hidden="false" customHeight="false" outlineLevel="0" collapsed="false">
      <c r="A28" s="20" t="s">
        <v>91</v>
      </c>
      <c r="B28" s="21" t="n">
        <f aca="false">COUNTIF(Registro!$E$6:$E$305,"Aries 5000")</f>
        <v>0</v>
      </c>
      <c r="C28" s="24" t="n">
        <f aca="false">SUMIF(Registro!$E$6:$E$305,"Aries 5000",Registro!$Z$6:$Z$305)</f>
        <v>0</v>
      </c>
      <c r="D28" s="25" t="n">
        <f aca="false">SUMIF(Registro!$E$6:$E$305,"Aries 5000",Registro!$T$6:$T$305)+SUMIF(Registro!$E$6:$E$305,"Aries 5000",Registro!$U$6:$U$305)</f>
        <v>0</v>
      </c>
    </row>
    <row r="29" customFormat="false" ht="15" hidden="false" customHeight="false" outlineLevel="0" collapsed="false">
      <c r="A29" s="20" t="s">
        <v>92</v>
      </c>
      <c r="B29" s="21" t="n">
        <f aca="false">COUNTIF(Registro!$E$6:$E$305,"Otro")</f>
        <v>0</v>
      </c>
      <c r="C29" s="24" t="n">
        <f aca="false">SUMIF(Registro!$E$6:$E$305,"Otro",Registro!$Z$6:$Z$305)</f>
        <v>0</v>
      </c>
      <c r="D29" s="25" t="n">
        <f aca="false">SUMIF(Registro!$E$6:$E$305,"Otro",Registro!$T$6:$T$305)+SUMIF(Registro!$E$6:$E$305,"Otro",Registro!$U$6:$U$305)</f>
        <v>0</v>
      </c>
    </row>
    <row r="31" customFormat="false" ht="15" hidden="false" customHeight="false" outlineLevel="0" collapsed="false">
      <c r="A31" s="18" t="s">
        <v>93</v>
      </c>
      <c r="B31" s="19" t="s">
        <v>84</v>
      </c>
      <c r="C31" s="19" t="s">
        <v>94</v>
      </c>
    </row>
    <row r="32" customFormat="false" ht="15" hidden="false" customHeight="false" outlineLevel="0" collapsed="false">
      <c r="A32" s="20" t="s">
        <v>95</v>
      </c>
      <c r="B32" s="21" t="n">
        <f aca="false">COUNTIF(Registro!$M$6:$M$305,"Bomba / cauchos")</f>
        <v>0</v>
      </c>
      <c r="C32" s="26" t="n">
        <f aca="false">IFERROR(COUNTIF(Registro!$M$6:$M$305,"Bomba / cauchos")/COUNT(Registro!$A$6:$A$305),0)</f>
        <v>0</v>
      </c>
    </row>
    <row r="33" customFormat="false" ht="15" hidden="false" customHeight="false" outlineLevel="0" collapsed="false">
      <c r="A33" s="20" t="s">
        <v>96</v>
      </c>
      <c r="B33" s="21" t="n">
        <f aca="false">COUNTIF(Registro!$M$6:$M$305,"Filtro de aire")</f>
        <v>0</v>
      </c>
      <c r="C33" s="26" t="n">
        <f aca="false">IFERROR(COUNTIF(Registro!$M$6:$M$305,"Filtro de aire")/COUNT(Registro!$A$6:$A$305),0)</f>
        <v>0</v>
      </c>
    </row>
    <row r="34" customFormat="false" ht="15" hidden="false" customHeight="false" outlineLevel="0" collapsed="false">
      <c r="A34" s="20" t="s">
        <v>97</v>
      </c>
      <c r="B34" s="21" t="n">
        <f aca="false">COUNTIF(Registro!$M$6:$M$305,"Alternancia (motor, intercambiadores)")</f>
        <v>0</v>
      </c>
      <c r="C34" s="26" t="n">
        <f aca="false">IFERROR(COUNTIF(Registro!$M$6:$M$305,"Alternancia (motor, intercambiadores)")/COUNT(Registro!$A$6:$A$305),0)</f>
        <v>0</v>
      </c>
    </row>
    <row r="35" customFormat="false" ht="15" hidden="false" customHeight="false" outlineLevel="0" collapsed="false">
      <c r="A35" s="20" t="s">
        <v>98</v>
      </c>
      <c r="B35" s="21" t="n">
        <f aca="false">COUNTIF(Registro!$M$6:$M$305,"Presostato / alarma")</f>
        <v>0</v>
      </c>
      <c r="C35" s="26" t="n">
        <f aca="false">IFERROR(COUNTIF(Registro!$M$6:$M$305,"Presostato / alarma")/COUNT(Registro!$A$6:$A$305),0)</f>
        <v>0</v>
      </c>
    </row>
    <row r="36" customFormat="false" ht="15" hidden="false" customHeight="false" outlineLevel="0" collapsed="false">
      <c r="A36" s="20" t="s">
        <v>99</v>
      </c>
      <c r="B36" s="21" t="n">
        <f aca="false">COUNTIF(Registro!$M$6:$M$305,"Tarjeta electrónica / panel")</f>
        <v>0</v>
      </c>
      <c r="C36" s="26" t="n">
        <f aca="false">IFERROR(COUNTIF(Registro!$M$6:$M$305,"Tarjeta electrónica / panel")/COUNT(Registro!$A$6:$A$305),0)</f>
        <v>0</v>
      </c>
    </row>
    <row r="37" customFormat="false" ht="15" hidden="false" customHeight="false" outlineLevel="0" collapsed="false">
      <c r="A37" s="20" t="s">
        <v>100</v>
      </c>
      <c r="B37" s="21" t="n">
        <f aca="false">COUNTIF(Registro!$M$6:$M$305,"Eléctrico (cable, fusible, interruptor)")</f>
        <v>0</v>
      </c>
      <c r="C37" s="26" t="n">
        <f aca="false">IFERROR(COUNTIF(Registro!$M$6:$M$305,"Eléctrico (cable, fusible, interruptor)")/COUNT(Registro!$A$6:$A$305),0)</f>
        <v>0</v>
      </c>
    </row>
    <row r="38" customFormat="false" ht="15" hidden="false" customHeight="false" outlineLevel="0" collapsed="false">
      <c r="A38" s="20" t="s">
        <v>101</v>
      </c>
      <c r="B38" s="21" t="n">
        <f aca="false">COUNTIF(Registro!$M$6:$M$305,"Celda")</f>
        <v>0</v>
      </c>
      <c r="C38" s="26" t="n">
        <f aca="false">IFERROR(COUNTIF(Registro!$M$6:$M$305,"Celda")/COUNT(Registro!$A$6:$A$305),0)</f>
        <v>0</v>
      </c>
    </row>
    <row r="39" customFormat="false" ht="15" hidden="false" customHeight="false" outlineLevel="0" collapsed="false">
      <c r="A39" s="20" t="s">
        <v>102</v>
      </c>
      <c r="B39" s="21" t="n">
        <f aca="false">COUNTIF(Registro!$M$6:$M$305,"Funda / cubierta")</f>
        <v>0</v>
      </c>
      <c r="C39" s="26" t="n">
        <f aca="false">IFERROR(COUNTIF(Registro!$M$6:$M$305,"Funda / cubierta")/COUNT(Registro!$A$6:$A$305),0)</f>
        <v>0</v>
      </c>
    </row>
    <row r="40" customFormat="false" ht="15" hidden="false" customHeight="false" outlineLevel="0" collapsed="false">
      <c r="A40" s="20" t="s">
        <v>103</v>
      </c>
      <c r="B40" s="21" t="n">
        <f aca="false">COUNTIF(Registro!$M$6:$M$305,"Base del colchón")</f>
        <v>0</v>
      </c>
      <c r="C40" s="26" t="n">
        <f aca="false">IFERROR(COUNTIF(Registro!$M$6:$M$305,"Base del colchón")/COUNT(Registro!$A$6:$A$305),0)</f>
        <v>0</v>
      </c>
    </row>
    <row r="41" customFormat="false" ht="15" hidden="false" customHeight="false" outlineLevel="0" collapsed="false">
      <c r="A41" s="20" t="s">
        <v>104</v>
      </c>
      <c r="B41" s="21" t="n">
        <f aca="false">COUNTIF(Registro!$M$6:$M$305,"Mangueras / conector")</f>
        <v>0</v>
      </c>
      <c r="C41" s="26" t="n">
        <f aca="false">IFERROR(COUNTIF(Registro!$M$6:$M$305,"Mangueras / conector")/COUNT(Registro!$A$6:$A$305),0)</f>
        <v>0</v>
      </c>
    </row>
    <row r="42" customFormat="false" ht="15" hidden="false" customHeight="false" outlineLevel="0" collapsed="false">
      <c r="A42" s="20" t="s">
        <v>105</v>
      </c>
      <c r="B42" s="21" t="n">
        <f aca="false">COUNTIF(Registro!$M$6:$M$305,"Válvula CPR")</f>
        <v>0</v>
      </c>
      <c r="C42" s="26" t="n">
        <f aca="false">IFERROR(COUNTIF(Registro!$M$6:$M$305,"Válvula CPR")/COUNT(Registro!$A$6:$A$305),0)</f>
        <v>0</v>
      </c>
    </row>
    <row r="43" customFormat="false" ht="15" hidden="false" customHeight="false" outlineLevel="0" collapsed="false">
      <c r="A43" s="20" t="s">
        <v>92</v>
      </c>
      <c r="B43" s="21" t="n">
        <f aca="false">COUNTIF(Registro!$M$6:$M$305,"Otro")</f>
        <v>0</v>
      </c>
      <c r="C43" s="26" t="n">
        <f aca="false">IFERROR(COUNTIF(Registro!$M$6:$M$305,"Otro")/COUNT(Registro!$A$6:$A$305),0)</f>
        <v>0</v>
      </c>
    </row>
    <row r="45" customFormat="false" ht="15" hidden="false" customHeight="false" outlineLevel="0" collapsed="false">
      <c r="A45" s="18" t="s">
        <v>106</v>
      </c>
      <c r="B45" s="19" t="s">
        <v>84</v>
      </c>
      <c r="C45" s="19" t="s">
        <v>94</v>
      </c>
    </row>
    <row r="46" customFormat="false" ht="15" hidden="false" customHeight="false" outlineLevel="0" collapsed="false">
      <c r="A46" s="20" t="s">
        <v>107</v>
      </c>
      <c r="B46" s="21" t="n">
        <f aca="false">COUNTIF(Registro!$N$6:$N$305,"Desgaste normal")</f>
        <v>0</v>
      </c>
      <c r="C46" s="26" t="n">
        <f aca="false">IFERROR(COUNTIF(Registro!$N$6:$N$305,"Desgaste normal")/COUNT(Registro!$A$6:$A$305),0)</f>
        <v>0</v>
      </c>
    </row>
    <row r="47" customFormat="false" ht="15" hidden="false" customHeight="false" outlineLevel="0" collapsed="false">
      <c r="A47" s="20" t="s">
        <v>108</v>
      </c>
      <c r="B47" s="21" t="n">
        <f aca="false">COUNTIF(Registro!$N$6:$N$305,"Uso inadecuado")</f>
        <v>0</v>
      </c>
      <c r="C47" s="26" t="n">
        <f aca="false">IFERROR(COUNTIF(Registro!$N$6:$N$305,"Uso inadecuado")/COUNT(Registro!$A$6:$A$305),0)</f>
        <v>0</v>
      </c>
    </row>
    <row r="48" customFormat="false" ht="15" hidden="false" customHeight="false" outlineLevel="0" collapsed="false">
      <c r="A48" s="20" t="s">
        <v>109</v>
      </c>
      <c r="B48" s="21" t="n">
        <f aca="false">COUNTIF(Registro!$N$6:$N$305,"Producto de limpieza no permitido")</f>
        <v>0</v>
      </c>
      <c r="C48" s="26" t="n">
        <f aca="false">IFERROR(COUNTIF(Registro!$N$6:$N$305,"Producto de limpieza no permitido")/COUNT(Registro!$A$6:$A$305),0)</f>
        <v>0</v>
      </c>
    </row>
    <row r="49" customFormat="false" ht="15" hidden="false" customHeight="false" outlineLevel="0" collapsed="false">
      <c r="A49" s="20" t="s">
        <v>110</v>
      </c>
      <c r="B49" s="21" t="n">
        <f aca="false">COUNTIF(Registro!$N$6:$N$305,"Falla eléctrica externa")</f>
        <v>0</v>
      </c>
      <c r="C49" s="26" t="n">
        <f aca="false">IFERROR(COUNTIF(Registro!$N$6:$N$305,"Falla eléctrica externa")/COUNT(Registro!$A$6:$A$305),0)</f>
        <v>0</v>
      </c>
    </row>
    <row r="50" customFormat="false" ht="15" hidden="false" customHeight="false" outlineLevel="0" collapsed="false">
      <c r="A50" s="20" t="s">
        <v>111</v>
      </c>
      <c r="B50" s="21" t="n">
        <f aca="false">COUNTIF(Registro!$N$6:$N$305,"Falla de fábrica")</f>
        <v>0</v>
      </c>
      <c r="C50" s="26" t="n">
        <f aca="false">IFERROR(COUNTIF(Registro!$N$6:$N$305,"Falla de fábrica")/COUNT(Registro!$A$6:$A$305),0)</f>
        <v>0</v>
      </c>
    </row>
    <row r="51" customFormat="false" ht="15" hidden="false" customHeight="false" outlineLevel="0" collapsed="false">
      <c r="A51" s="20" t="s">
        <v>112</v>
      </c>
      <c r="B51" s="21" t="n">
        <f aca="false">COUNTIF(Registro!$N$6:$N$305,"Por determinar")</f>
        <v>0</v>
      </c>
      <c r="C51" s="26" t="n">
        <f aca="false">IFERROR(COUNTIF(Registro!$N$6:$N$305,"Por determinar")/COUNT(Registro!$A$6:$A$305),0)</f>
        <v>0</v>
      </c>
    </row>
    <row r="53" customFormat="false" ht="15" hidden="false" customHeight="false" outlineLevel="0" collapsed="false">
      <c r="A53" s="27" t="s">
        <v>113</v>
      </c>
      <c r="B53" s="28" t="n">
        <v>2026</v>
      </c>
    </row>
    <row r="54" customFormat="false" ht="15" hidden="false" customHeight="false" outlineLevel="0" collapsed="false">
      <c r="A54" s="18" t="s">
        <v>114</v>
      </c>
      <c r="B54" s="19" t="s">
        <v>84</v>
      </c>
      <c r="C54" s="19" t="s">
        <v>85</v>
      </c>
    </row>
    <row r="55" customFormat="false" ht="15" hidden="false" customHeight="false" outlineLevel="0" collapsed="false">
      <c r="A55" s="20" t="s">
        <v>115</v>
      </c>
      <c r="B55" s="21" t="n">
        <f aca="false">COUNTIFS(Registro!$C$6:$C$305,"&gt;="&amp;DATE($B$53,1,1),Registro!$C$6:$C$305,"&lt;"&amp;DATE($B$53,1+1,1))</f>
        <v>0</v>
      </c>
      <c r="C55" s="24" t="n">
        <f aca="false">SUMIFS(Registro!$Z$6:$Z$305,Registro!$C$6:$C$305,"&gt;="&amp;DATE($B$53,1,1),Registro!$C$6:$C$305,"&lt;"&amp;DATE($B$53,1+1,1))</f>
        <v>0</v>
      </c>
    </row>
    <row r="56" customFormat="false" ht="15" hidden="false" customHeight="false" outlineLevel="0" collapsed="false">
      <c r="A56" s="20" t="s">
        <v>116</v>
      </c>
      <c r="B56" s="21" t="n">
        <f aca="false">COUNTIFS(Registro!$C$6:$C$305,"&gt;="&amp;DATE($B$53,2,1),Registro!$C$6:$C$305,"&lt;"&amp;DATE($B$53,2+1,1))</f>
        <v>0</v>
      </c>
      <c r="C56" s="24" t="n">
        <f aca="false">SUMIFS(Registro!$Z$6:$Z$305,Registro!$C$6:$C$305,"&gt;="&amp;DATE($B$53,2,1),Registro!$C$6:$C$305,"&lt;"&amp;DATE($B$53,2+1,1))</f>
        <v>0</v>
      </c>
    </row>
    <row r="57" customFormat="false" ht="15" hidden="false" customHeight="false" outlineLevel="0" collapsed="false">
      <c r="A57" s="20" t="s">
        <v>117</v>
      </c>
      <c r="B57" s="21" t="n">
        <f aca="false">COUNTIFS(Registro!$C$6:$C$305,"&gt;="&amp;DATE($B$53,3,1),Registro!$C$6:$C$305,"&lt;"&amp;DATE($B$53,3+1,1))</f>
        <v>0</v>
      </c>
      <c r="C57" s="24" t="n">
        <f aca="false">SUMIFS(Registro!$Z$6:$Z$305,Registro!$C$6:$C$305,"&gt;="&amp;DATE($B$53,3,1),Registro!$C$6:$C$305,"&lt;"&amp;DATE($B$53,3+1,1))</f>
        <v>0</v>
      </c>
    </row>
    <row r="58" customFormat="false" ht="15" hidden="false" customHeight="false" outlineLevel="0" collapsed="false">
      <c r="A58" s="20" t="s">
        <v>118</v>
      </c>
      <c r="B58" s="21" t="n">
        <f aca="false">COUNTIFS(Registro!$C$6:$C$305,"&gt;="&amp;DATE($B$53,4,1),Registro!$C$6:$C$305,"&lt;"&amp;DATE($B$53,4+1,1))</f>
        <v>0</v>
      </c>
      <c r="C58" s="24" t="n">
        <f aca="false">SUMIFS(Registro!$Z$6:$Z$305,Registro!$C$6:$C$305,"&gt;="&amp;DATE($B$53,4,1),Registro!$C$6:$C$305,"&lt;"&amp;DATE($B$53,4+1,1))</f>
        <v>0</v>
      </c>
    </row>
    <row r="59" customFormat="false" ht="15" hidden="false" customHeight="false" outlineLevel="0" collapsed="false">
      <c r="A59" s="20" t="s">
        <v>119</v>
      </c>
      <c r="B59" s="21" t="n">
        <f aca="false">COUNTIFS(Registro!$C$6:$C$305,"&gt;="&amp;DATE($B$53,5,1),Registro!$C$6:$C$305,"&lt;"&amp;DATE($B$53,5+1,1))</f>
        <v>0</v>
      </c>
      <c r="C59" s="24" t="n">
        <f aca="false">SUMIFS(Registro!$Z$6:$Z$305,Registro!$C$6:$C$305,"&gt;="&amp;DATE($B$53,5,1),Registro!$C$6:$C$305,"&lt;"&amp;DATE($B$53,5+1,1))</f>
        <v>0</v>
      </c>
    </row>
    <row r="60" customFormat="false" ht="15" hidden="false" customHeight="false" outlineLevel="0" collapsed="false">
      <c r="A60" s="20" t="s">
        <v>120</v>
      </c>
      <c r="B60" s="21" t="n">
        <f aca="false">COUNTIFS(Registro!$C$6:$C$305,"&gt;="&amp;DATE($B$53,6,1),Registro!$C$6:$C$305,"&lt;"&amp;DATE($B$53,6+1,1))</f>
        <v>0</v>
      </c>
      <c r="C60" s="24" t="n">
        <f aca="false">SUMIFS(Registro!$Z$6:$Z$305,Registro!$C$6:$C$305,"&gt;="&amp;DATE($B$53,6,1),Registro!$C$6:$C$305,"&lt;"&amp;DATE($B$53,6+1,1))</f>
        <v>0</v>
      </c>
    </row>
    <row r="61" customFormat="false" ht="15" hidden="false" customHeight="false" outlineLevel="0" collapsed="false">
      <c r="A61" s="20" t="s">
        <v>121</v>
      </c>
      <c r="B61" s="21" t="n">
        <f aca="false">COUNTIFS(Registro!$C$6:$C$305,"&gt;="&amp;DATE($B$53,7,1),Registro!$C$6:$C$305,"&lt;"&amp;DATE($B$53,7+1,1))</f>
        <v>0</v>
      </c>
      <c r="C61" s="24" t="n">
        <f aca="false">SUMIFS(Registro!$Z$6:$Z$305,Registro!$C$6:$C$305,"&gt;="&amp;DATE($B$53,7,1),Registro!$C$6:$C$305,"&lt;"&amp;DATE($B$53,7+1,1))</f>
        <v>0</v>
      </c>
    </row>
    <row r="62" customFormat="false" ht="15" hidden="false" customHeight="false" outlineLevel="0" collapsed="false">
      <c r="A62" s="20" t="s">
        <v>122</v>
      </c>
      <c r="B62" s="21" t="n">
        <f aca="false">COUNTIFS(Registro!$C$6:$C$305,"&gt;="&amp;DATE($B$53,8,1),Registro!$C$6:$C$305,"&lt;"&amp;DATE($B$53,8+1,1))</f>
        <v>0</v>
      </c>
      <c r="C62" s="24" t="n">
        <f aca="false">SUMIFS(Registro!$Z$6:$Z$305,Registro!$C$6:$C$305,"&gt;="&amp;DATE($B$53,8,1),Registro!$C$6:$C$305,"&lt;"&amp;DATE($B$53,8+1,1))</f>
        <v>0</v>
      </c>
    </row>
    <row r="63" customFormat="false" ht="15" hidden="false" customHeight="false" outlineLevel="0" collapsed="false">
      <c r="A63" s="20" t="s">
        <v>123</v>
      </c>
      <c r="B63" s="21" t="n">
        <f aca="false">COUNTIFS(Registro!$C$6:$C$305,"&gt;="&amp;DATE($B$53,9,1),Registro!$C$6:$C$305,"&lt;"&amp;DATE($B$53,9+1,1))</f>
        <v>0</v>
      </c>
      <c r="C63" s="24" t="n">
        <f aca="false">SUMIFS(Registro!$Z$6:$Z$305,Registro!$C$6:$C$305,"&gt;="&amp;DATE($B$53,9,1),Registro!$C$6:$C$305,"&lt;"&amp;DATE($B$53,9+1,1))</f>
        <v>0</v>
      </c>
    </row>
    <row r="64" customFormat="false" ht="15" hidden="false" customHeight="false" outlineLevel="0" collapsed="false">
      <c r="A64" s="20" t="s">
        <v>124</v>
      </c>
      <c r="B64" s="21" t="n">
        <f aca="false">COUNTIFS(Registro!$C$6:$C$305,"&gt;="&amp;DATE($B$53,10,1),Registro!$C$6:$C$305,"&lt;"&amp;DATE($B$53,10+1,1))</f>
        <v>0</v>
      </c>
      <c r="C64" s="24" t="n">
        <f aca="false">SUMIFS(Registro!$Z$6:$Z$305,Registro!$C$6:$C$305,"&gt;="&amp;DATE($B$53,10,1),Registro!$C$6:$C$305,"&lt;"&amp;DATE($B$53,10+1,1))</f>
        <v>0</v>
      </c>
    </row>
    <row r="65" customFormat="false" ht="15" hidden="false" customHeight="false" outlineLevel="0" collapsed="false">
      <c r="A65" s="20" t="s">
        <v>125</v>
      </c>
      <c r="B65" s="21" t="n">
        <f aca="false">COUNTIFS(Registro!$C$6:$C$305,"&gt;="&amp;DATE($B$53,11,1),Registro!$C$6:$C$305,"&lt;"&amp;DATE($B$53,11+1,1))</f>
        <v>0</v>
      </c>
      <c r="C65" s="24" t="n">
        <f aca="false">SUMIFS(Registro!$Z$6:$Z$305,Registro!$C$6:$C$305,"&gt;="&amp;DATE($B$53,11,1),Registro!$C$6:$C$305,"&lt;"&amp;DATE($B$53,11+1,1))</f>
        <v>0</v>
      </c>
    </row>
    <row r="66" customFormat="false" ht="15" hidden="false" customHeight="false" outlineLevel="0" collapsed="false">
      <c r="A66" s="20" t="s">
        <v>126</v>
      </c>
      <c r="B66" s="21" t="n">
        <f aca="false">COUNTIFS(Registro!$C$6:$C$305,"&gt;="&amp;DATE($B$53,12,1),Registro!$C$6:$C$305,"&lt;"&amp;DATE($B$53,12+1,1))</f>
        <v>0</v>
      </c>
      <c r="C66" s="24" t="n">
        <f aca="false">SUMIFS(Registro!$Z$6:$Z$305,Registro!$C$6:$C$305,"&gt;="&amp;DATE($B$53,12,1),Registro!$C$6:$C$305,"&lt;"&amp;DATE($B$53,12+1,1))</f>
        <v>0</v>
      </c>
    </row>
    <row r="68" customFormat="false" ht="15" hidden="false" customHeight="false" outlineLevel="0" collapsed="false">
      <c r="A68" s="29" t="s">
        <v>127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30" t="s">
        <v>39</v>
      </c>
      <c r="B1" s="30" t="s">
        <v>11</v>
      </c>
      <c r="C1" s="30" t="s">
        <v>46</v>
      </c>
      <c r="D1" s="30" t="s">
        <v>47</v>
      </c>
      <c r="E1" s="30" t="s">
        <v>128</v>
      </c>
      <c r="F1" s="30" t="s">
        <v>129</v>
      </c>
      <c r="G1" s="30" t="s">
        <v>130</v>
      </c>
    </row>
    <row r="2" customFormat="false" ht="15" hidden="false" customHeight="false" outlineLevel="0" collapsed="false">
      <c r="A2" s="31" t="s">
        <v>87</v>
      </c>
      <c r="B2" s="31" t="s">
        <v>131</v>
      </c>
      <c r="C2" s="31" t="s">
        <v>95</v>
      </c>
      <c r="D2" s="31" t="s">
        <v>107</v>
      </c>
      <c r="E2" s="31" t="s">
        <v>132</v>
      </c>
      <c r="F2" s="31" t="s">
        <v>133</v>
      </c>
      <c r="G2" s="31" t="s">
        <v>133</v>
      </c>
    </row>
    <row r="3" customFormat="false" ht="15" hidden="false" customHeight="false" outlineLevel="0" collapsed="false">
      <c r="A3" s="31" t="s">
        <v>88</v>
      </c>
      <c r="B3" s="31" t="s">
        <v>134</v>
      </c>
      <c r="C3" s="31" t="s">
        <v>96</v>
      </c>
      <c r="D3" s="31" t="s">
        <v>108</v>
      </c>
      <c r="E3" s="31" t="s">
        <v>135</v>
      </c>
      <c r="F3" s="31" t="s">
        <v>136</v>
      </c>
      <c r="G3" s="31" t="s">
        <v>136</v>
      </c>
    </row>
    <row r="4" customFormat="false" ht="15" hidden="false" customHeight="false" outlineLevel="0" collapsed="false">
      <c r="A4" s="31" t="s">
        <v>89</v>
      </c>
      <c r="B4" s="31" t="s">
        <v>137</v>
      </c>
      <c r="C4" s="31" t="s">
        <v>97</v>
      </c>
      <c r="D4" s="31" t="s">
        <v>109</v>
      </c>
      <c r="E4" s="31" t="s">
        <v>138</v>
      </c>
      <c r="G4" s="31" t="s">
        <v>139</v>
      </c>
    </row>
    <row r="5" customFormat="false" ht="15" hidden="false" customHeight="false" outlineLevel="0" collapsed="false">
      <c r="A5" s="31" t="s">
        <v>90</v>
      </c>
      <c r="C5" s="31" t="s">
        <v>98</v>
      </c>
      <c r="D5" s="31" t="s">
        <v>110</v>
      </c>
      <c r="E5" s="31" t="s">
        <v>140</v>
      </c>
    </row>
    <row r="6" customFormat="false" ht="15" hidden="false" customHeight="false" outlineLevel="0" collapsed="false">
      <c r="A6" s="31" t="s">
        <v>91</v>
      </c>
      <c r="C6" s="31" t="s">
        <v>99</v>
      </c>
      <c r="D6" s="31" t="s">
        <v>111</v>
      </c>
      <c r="E6" s="31" t="s">
        <v>141</v>
      </c>
    </row>
    <row r="7" customFormat="false" ht="15" hidden="false" customHeight="false" outlineLevel="0" collapsed="false">
      <c r="A7" s="31" t="s">
        <v>92</v>
      </c>
      <c r="C7" s="31" t="s">
        <v>100</v>
      </c>
      <c r="D7" s="31" t="s">
        <v>112</v>
      </c>
    </row>
    <row r="8" customFormat="false" ht="15" hidden="false" customHeight="false" outlineLevel="0" collapsed="false">
      <c r="C8" s="31" t="s">
        <v>101</v>
      </c>
    </row>
    <row r="9" customFormat="false" ht="15" hidden="false" customHeight="false" outlineLevel="0" collapsed="false">
      <c r="C9" s="31" t="s">
        <v>102</v>
      </c>
    </row>
    <row r="10" customFormat="false" ht="15" hidden="false" customHeight="false" outlineLevel="0" collapsed="false">
      <c r="C10" s="31" t="s">
        <v>103</v>
      </c>
    </row>
    <row r="11" customFormat="false" ht="15" hidden="false" customHeight="false" outlineLevel="0" collapsed="false">
      <c r="C11" s="31" t="s">
        <v>104</v>
      </c>
    </row>
    <row r="12" customFormat="false" ht="15" hidden="false" customHeight="false" outlineLevel="0" collapsed="false">
      <c r="C12" s="31" t="s">
        <v>105</v>
      </c>
    </row>
    <row r="13" customFormat="false" ht="15" hidden="false" customHeight="false" outlineLevel="0" collapsed="false">
      <c r="C13" s="31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2026-10-01T18:39:32Z</dcterms:created>
  <dc:creator>openpyxl</dc:creator>
  <dc:description/>
  <dc:language>en-US</dc:language>
  <cp:lastModifiedBy/>
  <dcterms:modified xsi:type="dcterms:W3CDTF">2026-10-01T18:39:33Z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